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o34765\Documents\zveľaďovanie verejného priestranstva\"/>
    </mc:Choice>
  </mc:AlternateContent>
  <bookViews>
    <workbookView xWindow="0" yWindow="0" windowWidth="20490" windowHeight="7455" activeTab="2"/>
  </bookViews>
  <sheets>
    <sheet name="Rekapitulácia stavby" sheetId="3" r:id="rId1"/>
    <sheet name="Parkovisko" sheetId="1" r:id="rId2"/>
    <sheet name="Okolie kostola" sheetId="2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6" i="3" l="1"/>
  <c r="AE86" i="3"/>
  <c r="AL85" i="3"/>
  <c r="AE85" i="3"/>
  <c r="AE84" i="3"/>
  <c r="AL84" i="3" s="1"/>
  <c r="AL90" i="3" s="1"/>
  <c r="AK80" i="3"/>
  <c r="J80" i="3"/>
  <c r="AK79" i="3"/>
  <c r="J79" i="3"/>
  <c r="J77" i="3"/>
  <c r="J75" i="3"/>
  <c r="J74" i="3"/>
  <c r="U32" i="3"/>
  <c r="U31" i="3"/>
  <c r="U30" i="3"/>
  <c r="AI29" i="3"/>
  <c r="U29" i="3"/>
  <c r="AI28" i="3"/>
  <c r="U28" i="3"/>
  <c r="AI24" i="3"/>
  <c r="AI23" i="3"/>
  <c r="L141" i="2"/>
  <c r="L140" i="2"/>
  <c r="L139" i="2"/>
  <c r="L91" i="2" s="1"/>
  <c r="L138" i="2"/>
  <c r="L137" i="2"/>
  <c r="L136" i="2"/>
  <c r="L135" i="2"/>
  <c r="L134" i="2"/>
  <c r="L133" i="2"/>
  <c r="L132" i="2"/>
  <c r="L131" i="2"/>
  <c r="L130" i="2"/>
  <c r="L129" i="2"/>
  <c r="L128" i="2"/>
  <c r="L127" i="2"/>
  <c r="L89" i="2" s="1"/>
  <c r="L126" i="2"/>
  <c r="L125" i="2"/>
  <c r="L124" i="2"/>
  <c r="L123" i="2"/>
  <c r="L122" i="2"/>
  <c r="L121" i="2"/>
  <c r="L120" i="2"/>
  <c r="L119" i="2"/>
  <c r="L118" i="2"/>
  <c r="L117" i="2"/>
  <c r="L116" i="2"/>
  <c r="L115" i="2"/>
  <c r="L87" i="2" s="1"/>
  <c r="L114" i="2"/>
  <c r="L113" i="2"/>
  <c r="L85" i="2" s="1"/>
  <c r="D110" i="2"/>
  <c r="D107" i="2"/>
  <c r="D105" i="2"/>
  <c r="L92" i="2"/>
  <c r="L90" i="2"/>
  <c r="L88" i="2"/>
  <c r="L86" i="2"/>
  <c r="D81" i="2"/>
  <c r="D78" i="2"/>
  <c r="D76" i="2"/>
  <c r="F33" i="2"/>
  <c r="F32" i="2"/>
  <c r="F31" i="2"/>
  <c r="K30" i="2"/>
  <c r="F30" i="2"/>
  <c r="K29" i="2"/>
  <c r="F29" i="2"/>
  <c r="K25" i="2"/>
  <c r="M18" i="2"/>
  <c r="C18" i="2"/>
  <c r="K81" i="2" s="1"/>
  <c r="M17" i="2"/>
  <c r="M15" i="2"/>
  <c r="C15" i="2"/>
  <c r="K80" i="2" s="1"/>
  <c r="M14" i="2"/>
  <c r="M9" i="2"/>
  <c r="C9" i="2"/>
  <c r="D109" i="2" s="1"/>
  <c r="M8" i="2"/>
  <c r="M6" i="2"/>
  <c r="K78" i="2" s="1"/>
  <c r="D3" i="2"/>
  <c r="D104" i="2" s="1"/>
  <c r="L133" i="1"/>
  <c r="L132" i="1"/>
  <c r="L131" i="1"/>
  <c r="L130" i="1"/>
  <c r="L129" i="1"/>
  <c r="L128" i="1"/>
  <c r="L90" i="1" s="1"/>
  <c r="L127" i="1"/>
  <c r="L126" i="1"/>
  <c r="L125" i="1"/>
  <c r="L124" i="1"/>
  <c r="L88" i="1" s="1"/>
  <c r="L123" i="1"/>
  <c r="L122" i="1"/>
  <c r="L121" i="1"/>
  <c r="L120" i="1"/>
  <c r="L119" i="1"/>
  <c r="L118" i="1"/>
  <c r="L117" i="1"/>
  <c r="L116" i="1"/>
  <c r="L115" i="1"/>
  <c r="L114" i="1"/>
  <c r="L87" i="1" s="1"/>
  <c r="L113" i="1"/>
  <c r="L112" i="1"/>
  <c r="L85" i="1" s="1"/>
  <c r="J95" i="1" s="1"/>
  <c r="D109" i="1"/>
  <c r="D108" i="1"/>
  <c r="D106" i="1"/>
  <c r="D104" i="1"/>
  <c r="L91" i="1"/>
  <c r="L89" i="1"/>
  <c r="L86" i="1"/>
  <c r="D81" i="1"/>
  <c r="D78" i="1"/>
  <c r="D76" i="1"/>
  <c r="F33" i="1"/>
  <c r="F32" i="1"/>
  <c r="F31" i="1"/>
  <c r="K30" i="1"/>
  <c r="F30" i="1"/>
  <c r="K29" i="1"/>
  <c r="F29" i="1"/>
  <c r="K25" i="1"/>
  <c r="M18" i="1"/>
  <c r="C18" i="1"/>
  <c r="K109" i="1" s="1"/>
  <c r="M17" i="1"/>
  <c r="M15" i="1"/>
  <c r="C15" i="1"/>
  <c r="K108" i="1" s="1"/>
  <c r="M14" i="1"/>
  <c r="M9" i="1"/>
  <c r="C9" i="1"/>
  <c r="D80" i="1" s="1"/>
  <c r="M8" i="1"/>
  <c r="K106" i="1"/>
  <c r="D3" i="1"/>
  <c r="D103" i="1" s="1"/>
  <c r="J96" i="2" l="1"/>
  <c r="K24" i="2"/>
  <c r="K27" i="2" s="1"/>
  <c r="J35" i="2" s="1"/>
  <c r="AI26" i="3"/>
  <c r="AI34" i="3" s="1"/>
  <c r="AE90" i="3"/>
  <c r="D75" i="2"/>
  <c r="D80" i="2"/>
  <c r="K107" i="2"/>
  <c r="K109" i="2"/>
  <c r="K110" i="2"/>
  <c r="D75" i="1"/>
  <c r="K24" i="1"/>
  <c r="K27" i="1" s="1"/>
  <c r="J35" i="1" s="1"/>
  <c r="K78" i="1"/>
  <c r="K80" i="1"/>
  <c r="K81" i="1"/>
</calcChain>
</file>

<file path=xl/sharedStrings.xml><?xml version="1.0" encoding="utf-8"?>
<sst xmlns="http://schemas.openxmlformats.org/spreadsheetml/2006/main" count="470" uniqueCount="153">
  <si>
    <t>KRYCÍ LIST ROZPOČTU</t>
  </si>
  <si>
    <t>Stavba:</t>
  </si>
  <si>
    <t>Objekt:</t>
  </si>
  <si>
    <t>2 - Parkovisko</t>
  </si>
  <si>
    <t>JKSO:</t>
  </si>
  <si>
    <t/>
  </si>
  <si>
    <t>KS:</t>
  </si>
  <si>
    <t>Miesto:</t>
  </si>
  <si>
    <t>Bielovce</t>
  </si>
  <si>
    <t>Dátum:</t>
  </si>
  <si>
    <t>Objednávateľ:</t>
  </si>
  <si>
    <t>IČO:</t>
  </si>
  <si>
    <t>IČO DPH:</t>
  </si>
  <si>
    <t>Zhotoviteľ:</t>
  </si>
  <si>
    <t>KAPE s.r.o.</t>
  </si>
  <si>
    <t>Projektant:</t>
  </si>
  <si>
    <t>Spracovateľ: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</si>
  <si>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</si>
  <si>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</si>
  <si>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</si>
  <si>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</si>
  <si>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</si>
  <si>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</si>
  <si>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</si>
  <si>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</si>
  <si>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</si>
  <si>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</si>
  <si>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</si>
  <si>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</si>
  <si>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</si>
  <si>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</si>
  <si>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</si>
  <si>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</si>
  <si>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</si>
  <si>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</si>
  <si>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</si>
  <si>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</si>
  <si>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</si>
  <si>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- Popis</t>
  </si>
  <si>
    <t>Cena celkom [EUR]</t>
  </si>
  <si>
    <t>1) Náklady z rozpočtu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</si>
  <si>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</si>
  <si>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</si>
  <si>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</si>
  <si>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</si>
  <si>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</si>
  <si>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</si>
  <si>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>2) Ostatné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</si>
  <si>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</si>
  <si>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</si>
  <si>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</si>
  <si>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</si>
  <si>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</si>
  <si>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</si>
  <si>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</si>
  <si>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</si>
  <si>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</si>
  <si>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1</t>
  </si>
  <si>
    <t>K</t>
  </si>
  <si>
    <t>113107131</t>
  </si>
  <si>
    <t>Odstránenie krytu v ploche do 200 m2 z betónu prostého, hr. vrstvy do 150 mm,  -0,22500t</t>
  </si>
  <si>
    <t>m2</t>
  </si>
  <si>
    <t>2</t>
  </si>
  <si>
    <t>113307122</t>
  </si>
  <si>
    <t>Odstránenie podkladu v ploche do 200 m2 z kameniva hrubého drveného, hr.100 do 200 mm,  -0,23500t</t>
  </si>
  <si>
    <t>3</t>
  </si>
  <si>
    <t>122202201</t>
  </si>
  <si>
    <t>Odkopávka a prekopávka nezapažená pre cesty, v hornine 3 do 100 m3</t>
  </si>
  <si>
    <t>m3</t>
  </si>
  <si>
    <t>4</t>
  </si>
  <si>
    <t>122202209</t>
  </si>
  <si>
    <t>Odkopávky a prekopávky nezapažené pre cesty. Príplatok za lepivosť horniny 3</t>
  </si>
  <si>
    <t>5</t>
  </si>
  <si>
    <t>162503102</t>
  </si>
  <si>
    <t>Vodorovné premiestnenie výkopku pre cesty po spevnenej ceste z horniny tr.1-4  do 1000 m3 na vzdialenosť do 3000 m</t>
  </si>
  <si>
    <t>6</t>
  </si>
  <si>
    <t>171101141</t>
  </si>
  <si>
    <t>Uloženie akýchkoľvek hornín do násypu  na cesty alebo železnice do 0.75 m3</t>
  </si>
  <si>
    <t>7</t>
  </si>
  <si>
    <t>M</t>
  </si>
  <si>
    <t>583410004500</t>
  </si>
  <si>
    <t>Štrkodrva frakcia 0-63 mm, STN EN 13450</t>
  </si>
  <si>
    <t>t</t>
  </si>
  <si>
    <t>8</t>
  </si>
  <si>
    <t>583410001200</t>
  </si>
  <si>
    <t>Kamenivo drvené hrubé frakcia 4-8 mm, STN EN 13450</t>
  </si>
  <si>
    <t>9</t>
  </si>
  <si>
    <t>182001131</t>
  </si>
  <si>
    <t>Plošná úprava terénu pri nerovnostiach terénu nad 150-200 mm v rovine alebo na svahu do 1:5</t>
  </si>
  <si>
    <t>10</t>
  </si>
  <si>
    <t>355931121</t>
  </si>
  <si>
    <t>Žľab pre dažďovú vodu</t>
  </si>
  <si>
    <t>ks</t>
  </si>
  <si>
    <t>25</t>
  </si>
  <si>
    <t>421321218</t>
  </si>
  <si>
    <t>Železobetónový mostík</t>
  </si>
  <si>
    <t>23</t>
  </si>
  <si>
    <t>596811312</t>
  </si>
  <si>
    <t>Kladenie betónovej dlažby komunikacií pre peších do lôžka z kameniva, veľ. do 0,09 m2 plochy od 100 do 300 m2</t>
  </si>
  <si>
    <t>24</t>
  </si>
  <si>
    <t>592460012000</t>
  </si>
  <si>
    <t>Dlažba betónová Low value PREMAC KLASIKO, rozmer 200x100x80 mm, sivá</t>
  </si>
  <si>
    <t>15</t>
  </si>
  <si>
    <t>916362111</t>
  </si>
  <si>
    <t>Osadenie cestného obrubníka betónového stojatého do lôžka z betónu prostého tr. C 12/15 s bočnou oporou</t>
  </si>
  <si>
    <t>m</t>
  </si>
  <si>
    <t>16</t>
  </si>
  <si>
    <t>592170002100</t>
  </si>
  <si>
    <t>Obrubník PREMAC cestný, lxšxv 1000x100x200 mm, skosenie 15/15 mm</t>
  </si>
  <si>
    <t>1 - Okolie kostola</t>
  </si>
  <si>
    <t>PSV - Práce a dodávky PSV</t>
  </si>
  <si>
    <t xml:space="preserve">    767 - Konštrukcie doplnkové kovové</t>
  </si>
  <si>
    <t>22</t>
  </si>
  <si>
    <t>21</t>
  </si>
  <si>
    <t>Žľab pod chodníkom</t>
  </si>
  <si>
    <t>14</t>
  </si>
  <si>
    <t>592460010600</t>
  </si>
  <si>
    <t>Dlažba betónová Low value PREMAC KLASIKO, rozmer 200x100x60 mm, sivá</t>
  </si>
  <si>
    <t>911131111</t>
  </si>
  <si>
    <t>Tyčové zábradlie</t>
  </si>
  <si>
    <t>12</t>
  </si>
  <si>
    <t>13</t>
  </si>
  <si>
    <t>19</t>
  </si>
  <si>
    <t>936104211</t>
  </si>
  <si>
    <t>Osadenie odpadkového koša do betonovej pätky</t>
  </si>
  <si>
    <t>20</t>
  </si>
  <si>
    <t>553560003800</t>
  </si>
  <si>
    <t>Kôš odpadkový</t>
  </si>
  <si>
    <t>17</t>
  </si>
  <si>
    <t>936124121</t>
  </si>
  <si>
    <t>Osadenie parkovej lavičky so zabetonováním nôh</t>
  </si>
  <si>
    <t>18</t>
  </si>
  <si>
    <t>553560002200</t>
  </si>
  <si>
    <t>Lavička parková s operadlom DIVA LD150t, oceľová konštrukcia, sedadlo a operadlo z lamiel z borovicového dreva, dĺžky 1505 mm</t>
  </si>
  <si>
    <t>961043111</t>
  </si>
  <si>
    <t>Búranie základov alebo vybúranie otvorov plochy nad 4 m2 z betónu prostého alebo preloženého kameňom,  -2,20000t</t>
  </si>
  <si>
    <t>767914830</t>
  </si>
  <si>
    <t>Demontáž oplotenia rámového na oceľové stĺpiky, výšky nad 1 do 2 m,  -0,00900t</t>
  </si>
  <si>
    <t>SÚHRNNÝ LIST STAVBY</t>
  </si>
  <si>
    <t>Kód:</t>
  </si>
  <si>
    <t>0107</t>
  </si>
  <si>
    <t>Zveladovanie a úpravy verejného priestranstva</t>
  </si>
  <si>
    <t xml:space="preserve"> </t>
  </si>
  <si>
    <t>Náklady z rozpočtov</t>
  </si>
  <si>
    <t>Ostatné náklady zo súhrnného listu</t>
  </si>
  <si>
    <t>REKAPITULÁCIA OBJEKTOV STAVBY</t>
  </si>
  <si>
    <t>Objekt</t>
  </si>
  <si>
    <t>Cena bez DPH [EUR]</t>
  </si>
  <si>
    <t>Cena s DPH [EUR]</t>
  </si>
  <si>
    <t>1) Náklady z rozpočtov</t>
  </si>
  <si>
    <t>Okolie kostola</t>
  </si>
  <si>
    <t>Parkovisko</t>
  </si>
  <si>
    <t>2) Ostatné náklady zo súhrnného listu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</si>
</sst>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%"/>
    <numFmt numFmtId="166" formatCode="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</font>
    <font>
      <sz val="9"/>
      <color rgb="FF969696"/>
      <name val="Trebuchet MS"/>
    </font>
    <font>
      <b/>
      <sz val="12"/>
      <name val="Trebuchet MS"/>
    </font>
    <font>
      <sz val="9"/>
      <name val="Trebuchet MS"/>
    </font>
    <font>
      <sz val="10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b/>
      <sz val="12"/>
      <color rgb="FF96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b/>
      <sz val="8"/>
      <color rgb="FF800000"/>
      <name val="Trebuchet MS"/>
    </font>
    <font>
      <sz val="8"/>
      <color rgb="FF003366"/>
      <name val="Trebuchet MS"/>
    </font>
    <font>
      <i/>
      <sz val="8"/>
      <color rgb="FF0000FF"/>
      <name val="Trebuchet MS"/>
    </font>
    <font>
      <b/>
      <sz val="8"/>
      <color rgb="FF969696"/>
      <name val="Trebuchet MS"/>
    </font>
    <font>
      <b/>
      <sz val="9"/>
      <name val="Trebuchet MS"/>
    </font>
    <font>
      <b/>
      <sz val="11"/>
      <color rgb="FF003366"/>
      <name val="Trebuchet MS"/>
    </font>
    <font>
      <sz val="11"/>
      <color rgb="FF003366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BEBEBE"/>
      </patternFill>
    </fill>
  </fills>
  <borders count="20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5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10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center" vertical="center"/>
    </xf>
    <xf numFmtId="49" fontId="0" fillId="0" borderId="17" xfId="0" applyNumberFormat="1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 vertical="center" wrapText="1"/>
    </xf>
    <xf numFmtId="166" fontId="0" fillId="0" borderId="17" xfId="0" applyNumberFormat="1" applyFont="1" applyBorder="1" applyAlignment="1" applyProtection="1">
      <alignment vertical="center"/>
    </xf>
    <xf numFmtId="0" fontId="17" fillId="0" borderId="17" xfId="0" applyFont="1" applyBorder="1" applyAlignment="1" applyProtection="1">
      <alignment horizontal="center" vertical="center"/>
    </xf>
    <xf numFmtId="49" fontId="17" fillId="0" borderId="17" xfId="0" applyNumberFormat="1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166" fontId="17" fillId="0" borderId="17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18" xfId="0" applyBorder="1" applyProtection="1"/>
    <xf numFmtId="0" fontId="7" fillId="0" borderId="19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4" fontId="21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165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vertical="center"/>
    </xf>
    <xf numFmtId="4" fontId="3" fillId="3" borderId="3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4" fontId="7" fillId="0" borderId="19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166" fontId="17" fillId="0" borderId="17" xfId="0" applyNumberFormat="1" applyFont="1" applyBorder="1" applyAlignment="1" applyProtection="1">
      <alignment vertical="center"/>
    </xf>
    <xf numFmtId="166" fontId="0" fillId="0" borderId="17" xfId="0" applyNumberFormat="1" applyFont="1" applyBorder="1" applyAlignment="1" applyProtection="1">
      <alignment vertical="center"/>
    </xf>
    <xf numFmtId="166" fontId="14" fillId="0" borderId="15" xfId="0" applyNumberFormat="1" applyFont="1" applyBorder="1" applyAlignment="1" applyProtection="1"/>
    <xf numFmtId="166" fontId="14" fillId="0" borderId="15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wrapText="1"/>
    </xf>
    <xf numFmtId="166" fontId="13" fillId="0" borderId="0" xfId="0" applyNumberFormat="1" applyFont="1" applyBorder="1" applyAlignment="1" applyProtection="1"/>
    <xf numFmtId="166" fontId="13" fillId="0" borderId="0" xfId="0" applyNumberFormat="1" applyFont="1" applyBorder="1" applyAlignment="1" applyProtection="1">
      <alignment vertical="center"/>
    </xf>
    <xf numFmtId="166" fontId="14" fillId="0" borderId="10" xfId="0" applyNumberFormat="1" applyFont="1" applyBorder="1" applyAlignment="1" applyProtection="1"/>
    <xf numFmtId="166" fontId="14" fillId="0" borderId="10" xfId="0" applyNumberFormat="1" applyFont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6" fontId="12" fillId="0" borderId="1" xfId="0" applyNumberFormat="1" applyFont="1" applyBorder="1" applyAlignment="1" applyProtection="1"/>
    <xf numFmtId="166" fontId="3" fillId="0" borderId="1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4" fontId="8" fillId="0" borderId="0" xfId="0" applyNumberFormat="1" applyFont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166" fontId="13" fillId="0" borderId="1" xfId="0" applyNumberFormat="1" applyFont="1" applyBorder="1" applyAlignment="1" applyProtection="1"/>
    <xf numFmtId="166" fontId="13" fillId="0" borderId="1" xfId="0" applyNumberFormat="1" applyFont="1" applyBorder="1" applyAlignment="1" applyProtection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K/Dropbox/HaZZ/@_CLLD_implement&#225;cia/&#381;oNFP_obce_PRV/Bielovce/podklady_final/Zveladovanie%20a%20&#250;pravy%20verejn&#233;ho%20priestranstva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Okolie kostola"/>
      <sheetName val="2 - Parkovisk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topLeftCell="A61" workbookViewId="0">
      <selection activeCell="AL86" sqref="AL86:AN86"/>
    </sheetView>
  </sheetViews>
  <sheetFormatPr defaultColWidth="8.85546875" defaultRowHeight="15" x14ac:dyDescent="0.25"/>
  <cols>
    <col min="1" max="1" width="3.42578125" customWidth="1"/>
    <col min="2" max="31" width="2.140625" customWidth="1"/>
    <col min="32" max="32" width="2.85546875" customWidth="1"/>
    <col min="33" max="35" width="2.140625" customWidth="1"/>
    <col min="36" max="36" width="7.140625" customWidth="1"/>
    <col min="37" max="37" width="2.85546875" customWidth="1"/>
    <col min="38" max="38" width="11.42578125" customWidth="1"/>
    <col min="39" max="39" width="6.42578125" customWidth="1"/>
    <col min="40" max="40" width="3.42578125" customWidth="1"/>
  </cols>
  <sheetData>
    <row r="1" spans="1:40" ht="21" x14ac:dyDescent="0.25">
      <c r="A1" s="80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</row>
    <row r="2" spans="1:40" x14ac:dyDescent="0.25">
      <c r="A2" s="1"/>
      <c r="B2" s="50" t="s">
        <v>139</v>
      </c>
      <c r="C2" s="1"/>
      <c r="D2" s="1"/>
      <c r="E2" s="1"/>
      <c r="F2" s="1"/>
      <c r="G2" s="1"/>
      <c r="H2" s="1"/>
      <c r="I2" s="92" t="s">
        <v>140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1"/>
    </row>
    <row r="3" spans="1:40" ht="18" x14ac:dyDescent="0.25">
      <c r="A3" s="1"/>
      <c r="B3" s="4" t="s">
        <v>1</v>
      </c>
      <c r="C3" s="1"/>
      <c r="D3" s="1"/>
      <c r="E3" s="1"/>
      <c r="F3" s="1"/>
      <c r="G3" s="1"/>
      <c r="H3" s="1"/>
      <c r="I3" s="94" t="s">
        <v>141</v>
      </c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1"/>
    </row>
    <row r="4" spans="1:40" x14ac:dyDescent="0.25">
      <c r="A4" s="1"/>
      <c r="B4" s="2" t="s">
        <v>4</v>
      </c>
      <c r="C4" s="1"/>
      <c r="D4" s="1"/>
      <c r="E4" s="1"/>
      <c r="F4" s="1"/>
      <c r="G4" s="1"/>
      <c r="H4" s="1"/>
      <c r="I4" s="5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 t="s">
        <v>6</v>
      </c>
      <c r="AJ4" s="1"/>
      <c r="AK4" s="1"/>
      <c r="AL4" s="5" t="s">
        <v>5</v>
      </c>
      <c r="AM4" s="1"/>
      <c r="AN4" s="1"/>
    </row>
    <row r="5" spans="1:40" x14ac:dyDescent="0.25">
      <c r="A5" s="1"/>
      <c r="B5" s="2" t="s">
        <v>7</v>
      </c>
      <c r="C5" s="1"/>
      <c r="D5" s="1"/>
      <c r="E5" s="1"/>
      <c r="F5" s="1"/>
      <c r="G5" s="1"/>
      <c r="H5" s="1"/>
      <c r="I5" s="5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 t="s">
        <v>9</v>
      </c>
      <c r="AJ5" s="1"/>
      <c r="AK5" s="1"/>
      <c r="AL5" s="5"/>
      <c r="AM5" s="1"/>
      <c r="AN5" s="1"/>
    </row>
    <row r="6" spans="1:4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1"/>
      <c r="B7" s="2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 t="s">
        <v>11</v>
      </c>
      <c r="AJ7" s="1"/>
      <c r="AK7" s="1"/>
      <c r="AL7" s="5" t="s">
        <v>5</v>
      </c>
      <c r="AM7" s="1"/>
      <c r="AN7" s="1"/>
    </row>
    <row r="8" spans="1:40" x14ac:dyDescent="0.25">
      <c r="A8" s="1"/>
      <c r="B8" s="1"/>
      <c r="C8" s="5" t="s">
        <v>142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 t="s">
        <v>12</v>
      </c>
      <c r="AJ8" s="1"/>
      <c r="AK8" s="1"/>
      <c r="AL8" s="5" t="s">
        <v>5</v>
      </c>
      <c r="AM8" s="1"/>
      <c r="AN8" s="1"/>
    </row>
    <row r="9" spans="1:4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"/>
      <c r="B10" s="2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 t="s">
        <v>11</v>
      </c>
      <c r="AJ10" s="1"/>
      <c r="AK10" s="1"/>
      <c r="AL10" s="5" t="s">
        <v>5</v>
      </c>
      <c r="AM10" s="1"/>
      <c r="AN10" s="1"/>
    </row>
    <row r="11" spans="1:40" x14ac:dyDescent="0.25">
      <c r="A11" s="1"/>
      <c r="B11" s="1"/>
      <c r="C11" s="5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 t="s">
        <v>12</v>
      </c>
      <c r="AJ11" s="1"/>
      <c r="AK11" s="1"/>
      <c r="AL11" s="5" t="s">
        <v>5</v>
      </c>
      <c r="AM11" s="1"/>
      <c r="AN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"/>
      <c r="B13" s="2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 t="s">
        <v>11</v>
      </c>
      <c r="AJ13" s="1"/>
      <c r="AK13" s="1"/>
      <c r="AL13" s="5" t="s">
        <v>5</v>
      </c>
      <c r="AM13" s="1"/>
      <c r="AN13" s="1"/>
    </row>
    <row r="14" spans="1:40" x14ac:dyDescent="0.25">
      <c r="A14" s="1"/>
      <c r="B14" s="1"/>
      <c r="C14" s="5" t="s">
        <v>142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 t="s">
        <v>12</v>
      </c>
      <c r="AJ14" s="1"/>
      <c r="AK14" s="1"/>
      <c r="AL14" s="5" t="s">
        <v>5</v>
      </c>
      <c r="AM14" s="1"/>
      <c r="AN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5">
      <c r="A16" s="1"/>
      <c r="B16" s="2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 t="s">
        <v>11</v>
      </c>
      <c r="AJ16" s="1"/>
      <c r="AK16" s="1"/>
      <c r="AL16" s="5" t="s">
        <v>5</v>
      </c>
      <c r="AM16" s="1"/>
      <c r="AN16" s="1"/>
    </row>
    <row r="17" spans="1:40" x14ac:dyDescent="0.25">
      <c r="A17" s="1"/>
      <c r="B17" s="1"/>
      <c r="C17" s="5" t="s">
        <v>142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 t="s">
        <v>12</v>
      </c>
      <c r="AJ17" s="1"/>
      <c r="AK17" s="1"/>
      <c r="AL17" s="5" t="s">
        <v>5</v>
      </c>
      <c r="AM17" s="1"/>
      <c r="AN17" s="1"/>
    </row>
    <row r="18" spans="1:4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s="1"/>
      <c r="B19" s="2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s="1"/>
      <c r="B20" s="1"/>
      <c r="C20" s="95" t="s">
        <v>5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1"/>
      <c r="AN20" s="1"/>
    </row>
    <row r="21" spans="1:4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1"/>
    </row>
    <row r="23" spans="1:40" x14ac:dyDescent="0.25">
      <c r="A23" s="1"/>
      <c r="B23" s="8" t="s">
        <v>143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91">
        <f>ROUND(AE84,2)</f>
        <v>0</v>
      </c>
      <c r="AJ23" s="93"/>
      <c r="AK23" s="93"/>
      <c r="AL23" s="93"/>
      <c r="AM23" s="93"/>
      <c r="AN23" s="1"/>
    </row>
    <row r="24" spans="1:40" x14ac:dyDescent="0.25">
      <c r="A24" s="1"/>
      <c r="B24" s="8" t="s">
        <v>144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91">
        <f>ROUND(AE88,2)</f>
        <v>0</v>
      </c>
      <c r="AJ24" s="91"/>
      <c r="AK24" s="91"/>
      <c r="AL24" s="91"/>
      <c r="AM24" s="91"/>
      <c r="AN24" s="1"/>
    </row>
    <row r="25" spans="1:4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x14ac:dyDescent="0.25">
      <c r="A26" s="3"/>
      <c r="B26" s="52" t="s">
        <v>20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89">
        <f>ROUND(AI23+AI24,2)</f>
        <v>0</v>
      </c>
      <c r="AJ26" s="90"/>
      <c r="AK26" s="90"/>
      <c r="AL26" s="90"/>
      <c r="AM26" s="90"/>
      <c r="AN26" s="3"/>
    </row>
    <row r="27" spans="1:4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x14ac:dyDescent="0.25">
      <c r="A28" s="54"/>
      <c r="B28" s="10" t="s">
        <v>21</v>
      </c>
      <c r="C28" s="54"/>
      <c r="D28" s="10" t="s">
        <v>22</v>
      </c>
      <c r="E28" s="54"/>
      <c r="F28" s="54"/>
      <c r="G28" s="54"/>
      <c r="H28" s="54"/>
      <c r="I28" s="54"/>
      <c r="J28" s="82">
        <v>0.2</v>
      </c>
      <c r="K28" s="83"/>
      <c r="L28" s="83"/>
      <c r="M28" s="83"/>
      <c r="N28" s="54"/>
      <c r="O28" s="54"/>
      <c r="P28" s="54"/>
      <c r="Q28" s="54"/>
      <c r="R28" s="55" t="s">
        <v>23</v>
      </c>
      <c r="S28" s="54"/>
      <c r="T28" s="54"/>
      <c r="U28" s="84">
        <f>ROUND(AX84+SUM(CB89),2)</f>
        <v>0</v>
      </c>
      <c r="V28" s="83"/>
      <c r="W28" s="83"/>
      <c r="X28" s="83"/>
      <c r="Y28" s="83"/>
      <c r="Z28" s="83"/>
      <c r="AA28" s="83"/>
      <c r="AB28" s="83"/>
      <c r="AC28" s="83"/>
      <c r="AD28" s="54"/>
      <c r="AE28" s="54"/>
      <c r="AF28" s="54"/>
      <c r="AG28" s="54"/>
      <c r="AH28" s="54"/>
      <c r="AI28" s="84">
        <f>ROUND(AT84+SUM(BW89),2)</f>
        <v>0</v>
      </c>
      <c r="AJ28" s="83"/>
      <c r="AK28" s="83"/>
      <c r="AL28" s="83"/>
      <c r="AM28" s="83"/>
      <c r="AN28" s="54"/>
    </row>
    <row r="29" spans="1:40" x14ac:dyDescent="0.25">
      <c r="A29" s="54"/>
      <c r="B29" s="54"/>
      <c r="C29" s="54"/>
      <c r="D29" s="10" t="s">
        <v>24</v>
      </c>
      <c r="E29" s="54"/>
      <c r="F29" s="54"/>
      <c r="G29" s="54"/>
      <c r="H29" s="54"/>
      <c r="I29" s="54"/>
      <c r="J29" s="82">
        <v>0.2</v>
      </c>
      <c r="K29" s="83"/>
      <c r="L29" s="83"/>
      <c r="M29" s="83"/>
      <c r="N29" s="54"/>
      <c r="O29" s="54"/>
      <c r="P29" s="54"/>
      <c r="Q29" s="54"/>
      <c r="R29" s="55" t="s">
        <v>23</v>
      </c>
      <c r="S29" s="54"/>
      <c r="T29" s="54"/>
      <c r="U29" s="84">
        <f>ROUND(AY84+SUM(CC89),2)</f>
        <v>0</v>
      </c>
      <c r="V29" s="83"/>
      <c r="W29" s="83"/>
      <c r="X29" s="83"/>
      <c r="Y29" s="83"/>
      <c r="Z29" s="83"/>
      <c r="AA29" s="83"/>
      <c r="AB29" s="83"/>
      <c r="AC29" s="83"/>
      <c r="AD29" s="54"/>
      <c r="AE29" s="54"/>
      <c r="AF29" s="54"/>
      <c r="AG29" s="54"/>
      <c r="AH29" s="54"/>
      <c r="AI29" s="84">
        <f>ROUND(AU84+SUM(BX89),2)</f>
        <v>0</v>
      </c>
      <c r="AJ29" s="83"/>
      <c r="AK29" s="83"/>
      <c r="AL29" s="83"/>
      <c r="AM29" s="83"/>
      <c r="AN29" s="54"/>
    </row>
    <row r="30" spans="1:40" x14ac:dyDescent="0.25">
      <c r="A30" s="54"/>
      <c r="B30" s="54"/>
      <c r="C30" s="54"/>
      <c r="D30" s="10" t="s">
        <v>25</v>
      </c>
      <c r="E30" s="54"/>
      <c r="F30" s="54"/>
      <c r="G30" s="54"/>
      <c r="H30" s="54"/>
      <c r="I30" s="54"/>
      <c r="J30" s="82">
        <v>0.2</v>
      </c>
      <c r="K30" s="83"/>
      <c r="L30" s="83"/>
      <c r="M30" s="83"/>
      <c r="N30" s="54"/>
      <c r="O30" s="54"/>
      <c r="P30" s="54"/>
      <c r="Q30" s="54"/>
      <c r="R30" s="55" t="s">
        <v>23</v>
      </c>
      <c r="S30" s="54"/>
      <c r="T30" s="54"/>
      <c r="U30" s="84">
        <f>ROUND(AZ84+SUM(CD89),2)</f>
        <v>0</v>
      </c>
      <c r="V30" s="83"/>
      <c r="W30" s="83"/>
      <c r="X30" s="83"/>
      <c r="Y30" s="83"/>
      <c r="Z30" s="83"/>
      <c r="AA30" s="83"/>
      <c r="AB30" s="83"/>
      <c r="AC30" s="83"/>
      <c r="AD30" s="54"/>
      <c r="AE30" s="54"/>
      <c r="AF30" s="54"/>
      <c r="AG30" s="54"/>
      <c r="AH30" s="54"/>
      <c r="AI30" s="84">
        <v>0</v>
      </c>
      <c r="AJ30" s="83"/>
      <c r="AK30" s="83"/>
      <c r="AL30" s="83"/>
      <c r="AM30" s="83"/>
      <c r="AN30" s="54"/>
    </row>
    <row r="31" spans="1:40" x14ac:dyDescent="0.25">
      <c r="A31" s="54"/>
      <c r="B31" s="54"/>
      <c r="C31" s="54"/>
      <c r="D31" s="10" t="s">
        <v>26</v>
      </c>
      <c r="E31" s="54"/>
      <c r="F31" s="54"/>
      <c r="G31" s="54"/>
      <c r="H31" s="54"/>
      <c r="I31" s="54"/>
      <c r="J31" s="82">
        <v>0.2</v>
      </c>
      <c r="K31" s="83"/>
      <c r="L31" s="83"/>
      <c r="M31" s="83"/>
      <c r="N31" s="54"/>
      <c r="O31" s="54"/>
      <c r="P31" s="54"/>
      <c r="Q31" s="54"/>
      <c r="R31" s="55" t="s">
        <v>23</v>
      </c>
      <c r="S31" s="54"/>
      <c r="T31" s="54"/>
      <c r="U31" s="84">
        <f>ROUND(BA84+SUM(CE89),2)</f>
        <v>0</v>
      </c>
      <c r="V31" s="83"/>
      <c r="W31" s="83"/>
      <c r="X31" s="83"/>
      <c r="Y31" s="83"/>
      <c r="Z31" s="83"/>
      <c r="AA31" s="83"/>
      <c r="AB31" s="83"/>
      <c r="AC31" s="83"/>
      <c r="AD31" s="54"/>
      <c r="AE31" s="54"/>
      <c r="AF31" s="54"/>
      <c r="AG31" s="54"/>
      <c r="AH31" s="54"/>
      <c r="AI31" s="84">
        <v>0</v>
      </c>
      <c r="AJ31" s="83"/>
      <c r="AK31" s="83"/>
      <c r="AL31" s="83"/>
      <c r="AM31" s="83"/>
      <c r="AN31" s="54"/>
    </row>
    <row r="32" spans="1:40" x14ac:dyDescent="0.25">
      <c r="A32" s="54"/>
      <c r="B32" s="54"/>
      <c r="C32" s="54"/>
      <c r="D32" s="10" t="s">
        <v>27</v>
      </c>
      <c r="E32" s="54"/>
      <c r="F32" s="54"/>
      <c r="G32" s="54"/>
      <c r="H32" s="54"/>
      <c r="I32" s="54"/>
      <c r="J32" s="82">
        <v>0</v>
      </c>
      <c r="K32" s="83"/>
      <c r="L32" s="83"/>
      <c r="M32" s="83"/>
      <c r="N32" s="54"/>
      <c r="O32" s="54"/>
      <c r="P32" s="54"/>
      <c r="Q32" s="54"/>
      <c r="R32" s="55" t="s">
        <v>23</v>
      </c>
      <c r="S32" s="54"/>
      <c r="T32" s="54"/>
      <c r="U32" s="84">
        <f>ROUND(BB84+SUM(CF89),2)</f>
        <v>0</v>
      </c>
      <c r="V32" s="83"/>
      <c r="W32" s="83"/>
      <c r="X32" s="83"/>
      <c r="Y32" s="83"/>
      <c r="Z32" s="83"/>
      <c r="AA32" s="83"/>
      <c r="AB32" s="83"/>
      <c r="AC32" s="83"/>
      <c r="AD32" s="54"/>
      <c r="AE32" s="54"/>
      <c r="AF32" s="54"/>
      <c r="AG32" s="54"/>
      <c r="AH32" s="54"/>
      <c r="AI32" s="84">
        <v>0</v>
      </c>
      <c r="AJ32" s="83"/>
      <c r="AK32" s="83"/>
      <c r="AL32" s="83"/>
      <c r="AM32" s="83"/>
      <c r="AN32" s="54"/>
    </row>
    <row r="33" spans="1:4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x14ac:dyDescent="0.25">
      <c r="A34" s="56"/>
      <c r="B34" s="57" t="s">
        <v>28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 t="s">
        <v>29</v>
      </c>
      <c r="S34" s="58"/>
      <c r="T34" s="58"/>
      <c r="U34" s="58"/>
      <c r="V34" s="85" t="s">
        <v>30</v>
      </c>
      <c r="W34" s="86"/>
      <c r="X34" s="86"/>
      <c r="Y34" s="86"/>
      <c r="Z34" s="86"/>
      <c r="AA34" s="58"/>
      <c r="AB34" s="58"/>
      <c r="AC34" s="58"/>
      <c r="AD34" s="58"/>
      <c r="AE34" s="58"/>
      <c r="AF34" s="58"/>
      <c r="AG34" s="58"/>
      <c r="AH34" s="58"/>
      <c r="AI34" s="87">
        <f>SUM(AI26:AI32)</f>
        <v>0</v>
      </c>
      <c r="AJ34" s="86"/>
      <c r="AK34" s="86"/>
      <c r="AL34" s="86"/>
      <c r="AM34" s="88"/>
      <c r="AN34" s="56"/>
    </row>
    <row r="35" spans="1:4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3"/>
      <c r="B46" s="18" t="s">
        <v>31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9"/>
      <c r="Y46" s="3"/>
      <c r="Z46" s="3"/>
      <c r="AA46" s="18" t="s">
        <v>32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9"/>
      <c r="AN46" s="3"/>
    </row>
    <row r="47" spans="1:40" x14ac:dyDescent="0.25">
      <c r="A47" s="1"/>
      <c r="B47" s="2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1"/>
      <c r="Y47" s="1"/>
      <c r="Z47" s="1"/>
      <c r="AA47" s="20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21"/>
      <c r="AN47" s="1"/>
    </row>
    <row r="48" spans="1:40" x14ac:dyDescent="0.25">
      <c r="A48" s="1"/>
      <c r="B48" s="2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1"/>
      <c r="Y48" s="1"/>
      <c r="Z48" s="1"/>
      <c r="AA48" s="20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21"/>
      <c r="AN48" s="1"/>
    </row>
    <row r="49" spans="1:40" x14ac:dyDescent="0.25">
      <c r="A49" s="1"/>
      <c r="B49" s="2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1"/>
      <c r="Y49" s="1"/>
      <c r="Z49" s="1"/>
      <c r="AA49" s="20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21"/>
      <c r="AN49" s="1"/>
    </row>
    <row r="50" spans="1:40" x14ac:dyDescent="0.25">
      <c r="A50" s="1"/>
      <c r="B50" s="2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1"/>
      <c r="Y50" s="1"/>
      <c r="Z50" s="1"/>
      <c r="AA50" s="20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21"/>
      <c r="AN50" s="1"/>
    </row>
    <row r="51" spans="1:40" x14ac:dyDescent="0.25">
      <c r="A51" s="1"/>
      <c r="B51" s="2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1"/>
      <c r="Y51" s="1"/>
      <c r="Z51" s="1"/>
      <c r="AA51" s="20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21"/>
      <c r="AN51" s="1"/>
    </row>
    <row r="52" spans="1:40" x14ac:dyDescent="0.25">
      <c r="A52" s="1"/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1"/>
      <c r="Y52" s="1"/>
      <c r="Z52" s="1"/>
      <c r="AA52" s="20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21"/>
      <c r="AN52" s="1"/>
    </row>
    <row r="53" spans="1:40" x14ac:dyDescent="0.25">
      <c r="A53" s="1"/>
      <c r="B53" s="2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1"/>
      <c r="Y53" s="1"/>
      <c r="Z53" s="1"/>
      <c r="AA53" s="20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21"/>
      <c r="AN53" s="1"/>
    </row>
    <row r="54" spans="1:40" x14ac:dyDescent="0.25">
      <c r="A54" s="1"/>
      <c r="B54" s="2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1"/>
      <c r="Y54" s="1"/>
      <c r="Z54" s="1"/>
      <c r="AA54" s="20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21"/>
      <c r="AN54" s="1"/>
    </row>
    <row r="55" spans="1:40" x14ac:dyDescent="0.25">
      <c r="A55" s="3"/>
      <c r="B55" s="22" t="s">
        <v>33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 t="s">
        <v>34</v>
      </c>
      <c r="Q55" s="23"/>
      <c r="R55" s="23"/>
      <c r="S55" s="23"/>
      <c r="T55" s="23"/>
      <c r="U55" s="23"/>
      <c r="V55" s="23"/>
      <c r="W55" s="23"/>
      <c r="X55" s="25"/>
      <c r="Y55" s="3"/>
      <c r="Z55" s="3"/>
      <c r="AA55" s="22" t="s">
        <v>33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4" t="s">
        <v>34</v>
      </c>
      <c r="AL55" s="23"/>
      <c r="AM55" s="25"/>
      <c r="AN55" s="3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3"/>
      <c r="B57" s="18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9"/>
      <c r="Y57" s="3"/>
      <c r="Z57" s="3"/>
      <c r="AA57" s="18" t="s">
        <v>36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19"/>
      <c r="AN57" s="3"/>
    </row>
    <row r="58" spans="1:40" x14ac:dyDescent="0.25">
      <c r="A58" s="1"/>
      <c r="B58" s="2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1"/>
      <c r="Y58" s="1"/>
      <c r="Z58" s="1"/>
      <c r="AA58" s="20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21"/>
      <c r="AN58" s="1"/>
    </row>
    <row r="59" spans="1:40" x14ac:dyDescent="0.25">
      <c r="A59" s="1"/>
      <c r="B59" s="2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1"/>
      <c r="Y59" s="1"/>
      <c r="Z59" s="1"/>
      <c r="AA59" s="20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21"/>
      <c r="AN59" s="1"/>
    </row>
    <row r="60" spans="1:40" x14ac:dyDescent="0.25">
      <c r="A60" s="1"/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1"/>
      <c r="Y60" s="1"/>
      <c r="Z60" s="1"/>
      <c r="AA60" s="20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21"/>
      <c r="AN60" s="1"/>
    </row>
    <row r="61" spans="1:40" x14ac:dyDescent="0.25">
      <c r="A61" s="1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1"/>
      <c r="Y61" s="1"/>
      <c r="Z61" s="1"/>
      <c r="AA61" s="20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21"/>
      <c r="AN61" s="1"/>
    </row>
    <row r="62" spans="1:40" x14ac:dyDescent="0.25">
      <c r="A62" s="1"/>
      <c r="B62" s="2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1"/>
      <c r="Y62" s="1"/>
      <c r="Z62" s="1"/>
      <c r="AA62" s="20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21"/>
      <c r="AN62" s="1"/>
    </row>
    <row r="63" spans="1:40" x14ac:dyDescent="0.25">
      <c r="A63" s="1"/>
      <c r="B63" s="2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1"/>
      <c r="Y63" s="1"/>
      <c r="Z63" s="1"/>
      <c r="AA63" s="20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21"/>
      <c r="AN63" s="1"/>
    </row>
    <row r="64" spans="1:40" x14ac:dyDescent="0.25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1"/>
      <c r="Y64" s="1"/>
      <c r="Z64" s="1"/>
      <c r="AA64" s="20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21"/>
      <c r="AN64" s="1"/>
    </row>
    <row r="65" spans="1:40" x14ac:dyDescent="0.25">
      <c r="A65" s="1"/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1"/>
      <c r="Y65" s="1"/>
      <c r="Z65" s="1"/>
      <c r="AA65" s="20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21"/>
      <c r="AN65" s="1"/>
    </row>
    <row r="66" spans="1:40" x14ac:dyDescent="0.25">
      <c r="A66" s="3"/>
      <c r="B66" s="22" t="s">
        <v>33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4" t="s">
        <v>34</v>
      </c>
      <c r="Q66" s="23"/>
      <c r="R66" s="23"/>
      <c r="S66" s="23"/>
      <c r="T66" s="23"/>
      <c r="U66" s="23"/>
      <c r="V66" s="23"/>
      <c r="W66" s="23"/>
      <c r="X66" s="25"/>
      <c r="Y66" s="3"/>
      <c r="Z66" s="3"/>
      <c r="AA66" s="22" t="s">
        <v>33</v>
      </c>
      <c r="AB66" s="23"/>
      <c r="AC66" s="23"/>
      <c r="AD66" s="23"/>
      <c r="AE66" s="23"/>
      <c r="AF66" s="23"/>
      <c r="AG66" s="23"/>
      <c r="AH66" s="23"/>
      <c r="AI66" s="23"/>
      <c r="AJ66" s="23"/>
      <c r="AK66" s="24" t="s">
        <v>34</v>
      </c>
      <c r="AL66" s="23"/>
      <c r="AM66" s="25"/>
      <c r="AN66" s="3"/>
    </row>
    <row r="67" spans="1:4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72" spans="1:40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</row>
    <row r="73" spans="1:40" ht="21" x14ac:dyDescent="0.25">
      <c r="A73" s="80" t="s">
        <v>145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</row>
    <row r="74" spans="1:40" x14ac:dyDescent="0.25">
      <c r="A74" s="2" t="s">
        <v>139</v>
      </c>
      <c r="B74" s="60"/>
      <c r="C74" s="60"/>
      <c r="D74" s="60"/>
      <c r="E74" s="60"/>
      <c r="F74" s="60"/>
      <c r="G74" s="60"/>
      <c r="H74" s="60"/>
      <c r="I74" s="60"/>
      <c r="J74" s="60" t="str">
        <f>I2</f>
        <v>0107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</row>
    <row r="75" spans="1:40" ht="18" x14ac:dyDescent="0.25">
      <c r="A75" s="28" t="s">
        <v>1</v>
      </c>
      <c r="B75" s="61"/>
      <c r="C75" s="61"/>
      <c r="D75" s="61"/>
      <c r="E75" s="61"/>
      <c r="F75" s="61"/>
      <c r="G75" s="61"/>
      <c r="H75" s="61"/>
      <c r="I75" s="61"/>
      <c r="J75" s="73" t="str">
        <f>I3</f>
        <v>Zveladovanie a úpravy verejného priestranstva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61"/>
    </row>
    <row r="76" spans="1:4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2" t="s">
        <v>7</v>
      </c>
      <c r="B77" s="3"/>
      <c r="C77" s="3"/>
      <c r="D77" s="3"/>
      <c r="E77" s="3"/>
      <c r="F77" s="3"/>
      <c r="G77" s="3"/>
      <c r="H77" s="3"/>
      <c r="I77" s="3"/>
      <c r="J77" s="62" t="str">
        <f>IF(I5="","",I5)</f>
        <v>Bielovce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 t="s">
        <v>9</v>
      </c>
      <c r="AH77" s="3"/>
      <c r="AI77" s="3"/>
      <c r="AJ77" s="3"/>
      <c r="AK77" s="63"/>
      <c r="AL77" s="3"/>
      <c r="AM77" s="3"/>
      <c r="AN77" s="3"/>
    </row>
    <row r="78" spans="1:4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2" t="s">
        <v>10</v>
      </c>
      <c r="B79" s="3"/>
      <c r="C79" s="3"/>
      <c r="D79" s="3"/>
      <c r="E79" s="3"/>
      <c r="F79" s="3"/>
      <c r="G79" s="3"/>
      <c r="H79" s="3"/>
      <c r="I79" s="3"/>
      <c r="J79" s="60" t="str">
        <f>IF(C8= "","",C8)</f>
        <v xml:space="preserve"> 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 t="s">
        <v>15</v>
      </c>
      <c r="AH79" s="3"/>
      <c r="AI79" s="3"/>
      <c r="AJ79" s="3"/>
      <c r="AK79" s="75" t="str">
        <f>IF(C14="","",C14)</f>
        <v xml:space="preserve"> </v>
      </c>
      <c r="AL79" s="75"/>
      <c r="AM79" s="75"/>
      <c r="AN79" s="75"/>
    </row>
    <row r="80" spans="1:40" x14ac:dyDescent="0.25">
      <c r="A80" s="2" t="s">
        <v>13</v>
      </c>
      <c r="B80" s="3"/>
      <c r="C80" s="3"/>
      <c r="D80" s="3"/>
      <c r="E80" s="3"/>
      <c r="F80" s="3"/>
      <c r="G80" s="3"/>
      <c r="H80" s="3"/>
      <c r="I80" s="3"/>
      <c r="J80" s="60" t="str">
        <f>IF(C11="","",C11)</f>
        <v>KAPE s.r.o.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 t="s">
        <v>16</v>
      </c>
      <c r="AH80" s="3"/>
      <c r="AI80" s="3"/>
      <c r="AJ80" s="3"/>
      <c r="AK80" s="75" t="str">
        <f>IF(C17="","",C17)</f>
        <v xml:space="preserve"> </v>
      </c>
      <c r="AL80" s="75"/>
      <c r="AM80" s="75"/>
      <c r="AN80" s="75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76" t="s">
        <v>52</v>
      </c>
      <c r="B82" s="77"/>
      <c r="C82" s="77"/>
      <c r="D82" s="77"/>
      <c r="E82" s="77"/>
      <c r="F82" s="15"/>
      <c r="G82" s="78" t="s">
        <v>146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8" t="s">
        <v>147</v>
      </c>
      <c r="AF82" s="77"/>
      <c r="AG82" s="77"/>
      <c r="AH82" s="77"/>
      <c r="AI82" s="77"/>
      <c r="AJ82" s="77"/>
      <c r="AK82" s="77"/>
      <c r="AL82" s="78" t="s">
        <v>148</v>
      </c>
      <c r="AM82" s="77"/>
      <c r="AN82" s="79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8" x14ac:dyDescent="0.25">
      <c r="A84" s="38" t="s">
        <v>149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72">
        <f>ROUND(SUM(AE85:AE86),2)</f>
        <v>0</v>
      </c>
      <c r="AF84" s="72"/>
      <c r="AG84" s="72"/>
      <c r="AH84" s="72"/>
      <c r="AI84" s="72"/>
      <c r="AJ84" s="72"/>
      <c r="AK84" s="72"/>
      <c r="AL84" s="71">
        <f>SUM(AE84,AR84)</f>
        <v>0</v>
      </c>
      <c r="AM84" s="71"/>
      <c r="AN84" s="71"/>
    </row>
    <row r="85" spans="1:40" ht="16.5" x14ac:dyDescent="0.25">
      <c r="A85" s="65"/>
      <c r="B85" s="68" t="s">
        <v>57</v>
      </c>
      <c r="C85" s="68"/>
      <c r="D85" s="68"/>
      <c r="E85" s="68"/>
      <c r="F85" s="68"/>
      <c r="G85" s="66"/>
      <c r="H85" s="68" t="s">
        <v>150</v>
      </c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9">
        <f>'[1]1 - Okolie kostola'!K27</f>
        <v>0</v>
      </c>
      <c r="AF85" s="70"/>
      <c r="AG85" s="70"/>
      <c r="AH85" s="70"/>
      <c r="AI85" s="70"/>
      <c r="AJ85" s="70"/>
      <c r="AK85" s="70"/>
      <c r="AL85" s="69">
        <f>SUM(AE85,AR85)</f>
        <v>0</v>
      </c>
      <c r="AM85" s="70"/>
      <c r="AN85" s="70"/>
    </row>
    <row r="86" spans="1:40" ht="16.5" x14ac:dyDescent="0.25">
      <c r="A86" s="65"/>
      <c r="B86" s="68" t="s">
        <v>62</v>
      </c>
      <c r="C86" s="68"/>
      <c r="D86" s="68"/>
      <c r="E86" s="68"/>
      <c r="F86" s="68"/>
      <c r="G86" s="66"/>
      <c r="H86" s="68" t="s">
        <v>151</v>
      </c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9">
        <f>'[1]2 - Parkovisko'!K27</f>
        <v>0</v>
      </c>
      <c r="AF86" s="70"/>
      <c r="AG86" s="70"/>
      <c r="AH86" s="70"/>
      <c r="AI86" s="70"/>
      <c r="AJ86" s="70"/>
      <c r="AK86" s="70"/>
      <c r="AL86" s="69">
        <f>SUM(AE86,AR86)</f>
        <v>0</v>
      </c>
      <c r="AM86" s="70"/>
      <c r="AN86" s="70"/>
    </row>
    <row r="87" spans="1:4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8" x14ac:dyDescent="0.25">
      <c r="A88" s="38" t="s">
        <v>152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71">
        <v>0</v>
      </c>
      <c r="AF88" s="71"/>
      <c r="AG88" s="71"/>
      <c r="AH88" s="71"/>
      <c r="AI88" s="71"/>
      <c r="AJ88" s="71"/>
      <c r="AK88" s="71"/>
      <c r="AL88" s="71">
        <v>0</v>
      </c>
      <c r="AM88" s="71"/>
      <c r="AN88" s="71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8" x14ac:dyDescent="0.25">
      <c r="A90" s="34" t="s">
        <v>48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67">
        <f>ROUND(AE84+AE88,2)</f>
        <v>0</v>
      </c>
      <c r="AF90" s="67"/>
      <c r="AG90" s="67"/>
      <c r="AH90" s="67"/>
      <c r="AI90" s="67"/>
      <c r="AJ90" s="67"/>
      <c r="AK90" s="67"/>
      <c r="AL90" s="67">
        <f>AL84+AL88</f>
        <v>0</v>
      </c>
      <c r="AM90" s="67"/>
      <c r="AN90" s="67"/>
    </row>
    <row r="91" spans="1:40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</sheetData>
  <mergeCells count="46">
    <mergeCell ref="AI24:AM24"/>
    <mergeCell ref="A1:AN1"/>
    <mergeCell ref="I2:AM2"/>
    <mergeCell ref="I3:AM3"/>
    <mergeCell ref="C20:AL20"/>
    <mergeCell ref="AI23:AM23"/>
    <mergeCell ref="AI26:AM26"/>
    <mergeCell ref="J28:M28"/>
    <mergeCell ref="U28:AC28"/>
    <mergeCell ref="AI28:AM28"/>
    <mergeCell ref="J29:M29"/>
    <mergeCell ref="U29:AC29"/>
    <mergeCell ref="AI29:AM29"/>
    <mergeCell ref="A73:AN73"/>
    <mergeCell ref="J30:M30"/>
    <mergeCell ref="U30:AC30"/>
    <mergeCell ref="AI30:AM30"/>
    <mergeCell ref="J31:M31"/>
    <mergeCell ref="U31:AC31"/>
    <mergeCell ref="AI31:AM31"/>
    <mergeCell ref="J32:M32"/>
    <mergeCell ref="U32:AC32"/>
    <mergeCell ref="AI32:AM32"/>
    <mergeCell ref="V34:Z34"/>
    <mergeCell ref="AI34:AM34"/>
    <mergeCell ref="J75:AM75"/>
    <mergeCell ref="AK79:AN79"/>
    <mergeCell ref="AK80:AN80"/>
    <mergeCell ref="A82:E82"/>
    <mergeCell ref="G82:AD82"/>
    <mergeCell ref="AE82:AK82"/>
    <mergeCell ref="AL82:AN82"/>
    <mergeCell ref="AE84:AK84"/>
    <mergeCell ref="AL84:AN84"/>
    <mergeCell ref="B85:F85"/>
    <mergeCell ref="H85:AD85"/>
    <mergeCell ref="AE85:AK85"/>
    <mergeCell ref="AL85:AN85"/>
    <mergeCell ref="AE90:AK90"/>
    <mergeCell ref="AL90:AN90"/>
    <mergeCell ref="B86:F86"/>
    <mergeCell ref="H86:AD86"/>
    <mergeCell ref="AE86:AK86"/>
    <mergeCell ref="AL86:AN86"/>
    <mergeCell ref="AE88:AK88"/>
    <mergeCell ref="AL88:AN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opLeftCell="A107" workbookViewId="0">
      <selection activeCell="G17" sqref="G17"/>
    </sheetView>
  </sheetViews>
  <sheetFormatPr defaultColWidth="8.85546875" defaultRowHeight="15" x14ac:dyDescent="0.25"/>
  <cols>
    <col min="1" max="1" width="3.42578125" customWidth="1"/>
    <col min="2" max="2" width="3.7109375" customWidth="1"/>
    <col min="3" max="3" width="14.7109375" customWidth="1"/>
    <col min="4" max="5" width="9.42578125" customWidth="1"/>
    <col min="6" max="6" width="10.7109375" customWidth="1"/>
    <col min="7" max="7" width="6" customWidth="1"/>
    <col min="8" max="8" width="4.42578125" customWidth="1"/>
    <col min="9" max="9" width="9.85546875" customWidth="1"/>
    <col min="10" max="10" width="10.28515625" customWidth="1"/>
    <col min="11" max="12" width="5.140625" customWidth="1"/>
    <col min="13" max="13" width="1.7109375" customWidth="1"/>
    <col min="14" max="14" width="10.7109375" customWidth="1"/>
    <col min="15" max="15" width="3.42578125" customWidth="1"/>
  </cols>
  <sheetData>
    <row r="1" spans="1:15" ht="2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2" t="s">
        <v>1</v>
      </c>
      <c r="C3" s="1"/>
      <c r="D3" s="113">
        <f>'[1]Rekapitulácia stavby'!I3</f>
        <v>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"/>
    </row>
    <row r="4" spans="1:15" ht="18" x14ac:dyDescent="0.25">
      <c r="A4" s="3"/>
      <c r="B4" s="4" t="s">
        <v>2</v>
      </c>
      <c r="C4" s="3"/>
      <c r="D4" s="94" t="s">
        <v>3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3"/>
    </row>
    <row r="5" spans="1:15" x14ac:dyDescent="0.25">
      <c r="A5" s="3"/>
      <c r="B5" s="2" t="s">
        <v>4</v>
      </c>
      <c r="C5" s="3"/>
      <c r="D5" s="5" t="s">
        <v>5</v>
      </c>
      <c r="E5" s="3"/>
      <c r="F5" s="3"/>
      <c r="G5" s="3"/>
      <c r="H5" s="3"/>
      <c r="I5" s="3"/>
      <c r="J5" s="3"/>
      <c r="K5" s="2" t="s">
        <v>6</v>
      </c>
      <c r="L5" s="3"/>
      <c r="M5" s="5" t="s">
        <v>5</v>
      </c>
      <c r="N5" s="3"/>
      <c r="O5" s="3"/>
    </row>
    <row r="6" spans="1:15" x14ac:dyDescent="0.25">
      <c r="A6" s="3"/>
      <c r="B6" s="2" t="s">
        <v>7</v>
      </c>
      <c r="C6" s="3"/>
      <c r="D6" s="5" t="s">
        <v>8</v>
      </c>
      <c r="E6" s="3"/>
      <c r="F6" s="3"/>
      <c r="G6" s="3"/>
      <c r="H6" s="3"/>
      <c r="I6" s="3"/>
      <c r="J6" s="3"/>
      <c r="K6" s="2" t="s">
        <v>9</v>
      </c>
      <c r="L6" s="3"/>
      <c r="M6" s="115"/>
      <c r="N6" s="115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2" t="s">
        <v>10</v>
      </c>
      <c r="C8" s="3"/>
      <c r="D8" s="3"/>
      <c r="E8" s="3"/>
      <c r="F8" s="3"/>
      <c r="G8" s="3"/>
      <c r="H8" s="3"/>
      <c r="I8" s="3"/>
      <c r="J8" s="3"/>
      <c r="K8" s="2" t="s">
        <v>11</v>
      </c>
      <c r="L8" s="3"/>
      <c r="M8" s="92" t="str">
        <f>IF('[1]Rekapitulácia stavby'!AL7="","",'[1]Rekapitulácia stavby'!AL7)</f>
        <v/>
      </c>
      <c r="N8" s="92"/>
      <c r="O8" s="3"/>
    </row>
    <row r="9" spans="1:15" x14ac:dyDescent="0.25">
      <c r="A9" s="3"/>
      <c r="B9" s="3"/>
      <c r="C9" s="5" t="str">
        <f>IF('[1]Rekapitulácia stavby'!C8="","",'[1]Rekapitulácia stavby'!C8)</f>
        <v/>
      </c>
      <c r="D9" s="3"/>
      <c r="E9" s="3"/>
      <c r="F9" s="3"/>
      <c r="G9" s="3"/>
      <c r="H9" s="3"/>
      <c r="I9" s="3"/>
      <c r="J9" s="3"/>
      <c r="K9" s="2" t="s">
        <v>12</v>
      </c>
      <c r="L9" s="3"/>
      <c r="M9" s="92" t="str">
        <f>IF('[1]Rekapitulácia stavby'!AL8="","",'[1]Rekapitulácia stavby'!AL8)</f>
        <v/>
      </c>
      <c r="N9" s="92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2" t="s">
        <v>13</v>
      </c>
      <c r="C11" s="3"/>
      <c r="D11" s="3"/>
      <c r="E11" s="3"/>
      <c r="F11" s="3"/>
      <c r="G11" s="3"/>
      <c r="H11" s="3"/>
      <c r="I11" s="3"/>
      <c r="J11" s="3"/>
      <c r="K11" s="2" t="s">
        <v>11</v>
      </c>
      <c r="L11" s="3"/>
      <c r="M11" s="92" t="s">
        <v>5</v>
      </c>
      <c r="N11" s="92"/>
      <c r="O11" s="3"/>
    </row>
    <row r="12" spans="1:15" x14ac:dyDescent="0.25">
      <c r="A12" s="3"/>
      <c r="B12" s="3"/>
      <c r="C12" s="5"/>
      <c r="D12" s="3"/>
      <c r="E12" s="3"/>
      <c r="F12" s="3"/>
      <c r="G12" s="3"/>
      <c r="H12" s="3"/>
      <c r="I12" s="3"/>
      <c r="J12" s="3"/>
      <c r="K12" s="2" t="s">
        <v>12</v>
      </c>
      <c r="L12" s="3"/>
      <c r="M12" s="92" t="s">
        <v>5</v>
      </c>
      <c r="N12" s="92"/>
      <c r="O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/>
      <c r="B14" s="2" t="s">
        <v>15</v>
      </c>
      <c r="C14" s="3"/>
      <c r="D14" s="3"/>
      <c r="E14" s="3"/>
      <c r="F14" s="3"/>
      <c r="G14" s="3"/>
      <c r="H14" s="3"/>
      <c r="I14" s="3"/>
      <c r="J14" s="3"/>
      <c r="K14" s="2" t="s">
        <v>11</v>
      </c>
      <c r="L14" s="3"/>
      <c r="M14" s="92" t="str">
        <f>IF('[1]Rekapitulácia stavby'!AL13="","",'[1]Rekapitulácia stavby'!AL13)</f>
        <v/>
      </c>
      <c r="N14" s="92"/>
      <c r="O14" s="3"/>
    </row>
    <row r="15" spans="1:15" x14ac:dyDescent="0.25">
      <c r="A15" s="3"/>
      <c r="B15" s="3"/>
      <c r="C15" s="5" t="str">
        <f>IF('[1]Rekapitulácia stavby'!C14="","",'[1]Rekapitulácia stavby'!C14)</f>
        <v/>
      </c>
      <c r="D15" s="3"/>
      <c r="E15" s="3"/>
      <c r="F15" s="3"/>
      <c r="G15" s="3"/>
      <c r="H15" s="3"/>
      <c r="I15" s="3"/>
      <c r="J15" s="3"/>
      <c r="K15" s="2" t="s">
        <v>12</v>
      </c>
      <c r="L15" s="3"/>
      <c r="M15" s="92" t="str">
        <f>IF('[1]Rekapitulácia stavby'!AL14="","",'[1]Rekapitulácia stavby'!AL14)</f>
        <v/>
      </c>
      <c r="N15" s="92"/>
      <c r="O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2" t="s">
        <v>16</v>
      </c>
      <c r="C17" s="3"/>
      <c r="D17" s="3"/>
      <c r="E17" s="3"/>
      <c r="F17" s="3"/>
      <c r="G17" s="3"/>
      <c r="H17" s="3"/>
      <c r="I17" s="3"/>
      <c r="J17" s="3"/>
      <c r="K17" s="2" t="s">
        <v>11</v>
      </c>
      <c r="L17" s="3"/>
      <c r="M17" s="92" t="str">
        <f>IF('[1]Rekapitulácia stavby'!AL16="","",'[1]Rekapitulácia stavby'!AL16)</f>
        <v/>
      </c>
      <c r="N17" s="92"/>
      <c r="O17" s="3"/>
    </row>
    <row r="18" spans="1:15" x14ac:dyDescent="0.25">
      <c r="A18" s="3"/>
      <c r="B18" s="3"/>
      <c r="C18" s="5" t="str">
        <f>IF('[1]Rekapitulácia stavby'!C17="","",'[1]Rekapitulácia stavby'!C17)</f>
        <v/>
      </c>
      <c r="D18" s="3"/>
      <c r="E18" s="3"/>
      <c r="F18" s="3"/>
      <c r="G18" s="3"/>
      <c r="H18" s="3"/>
      <c r="I18" s="3"/>
      <c r="J18" s="3"/>
      <c r="K18" s="2" t="s">
        <v>12</v>
      </c>
      <c r="L18" s="3"/>
      <c r="M18" s="92" t="str">
        <f>IF('[1]Rekapitulácia stavby'!AL17="","",'[1]Rekapitulácia stavby'!AL17)</f>
        <v/>
      </c>
      <c r="N18" s="92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2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95" t="s">
        <v>5</v>
      </c>
      <c r="D21" s="95"/>
      <c r="E21" s="95"/>
      <c r="F21" s="95"/>
      <c r="G21" s="95"/>
      <c r="H21" s="95"/>
      <c r="I21" s="95"/>
      <c r="J21" s="95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/>
    </row>
    <row r="24" spans="1:15" x14ac:dyDescent="0.25">
      <c r="A24" s="3"/>
      <c r="B24" s="7" t="s">
        <v>18</v>
      </c>
      <c r="C24" s="3"/>
      <c r="D24" s="3"/>
      <c r="E24" s="3"/>
      <c r="F24" s="3"/>
      <c r="G24" s="3"/>
      <c r="H24" s="3"/>
      <c r="I24" s="3"/>
      <c r="J24" s="3"/>
      <c r="K24" s="91">
        <f>L85</f>
        <v>0</v>
      </c>
      <c r="L24" s="91"/>
      <c r="M24" s="91"/>
      <c r="N24" s="91"/>
      <c r="O24" s="3"/>
    </row>
    <row r="25" spans="1:15" x14ac:dyDescent="0.25">
      <c r="A25" s="3"/>
      <c r="B25" s="8" t="s">
        <v>19</v>
      </c>
      <c r="C25" s="3"/>
      <c r="D25" s="3"/>
      <c r="E25" s="3"/>
      <c r="F25" s="3"/>
      <c r="G25" s="3"/>
      <c r="H25" s="3"/>
      <c r="I25" s="3"/>
      <c r="J25" s="3"/>
      <c r="K25" s="91">
        <f>L93</f>
        <v>0</v>
      </c>
      <c r="L25" s="91"/>
      <c r="M25" s="91"/>
      <c r="N25" s="91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9" t="s">
        <v>20</v>
      </c>
      <c r="C27" s="3"/>
      <c r="D27" s="3"/>
      <c r="E27" s="3"/>
      <c r="F27" s="3"/>
      <c r="G27" s="3"/>
      <c r="H27" s="3"/>
      <c r="I27" s="3"/>
      <c r="J27" s="3"/>
      <c r="K27" s="125">
        <f>ROUND(K24+K25,2)</f>
        <v>0</v>
      </c>
      <c r="L27" s="112"/>
      <c r="M27" s="112"/>
      <c r="N27" s="112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/>
    </row>
    <row r="29" spans="1:15" x14ac:dyDescent="0.25">
      <c r="A29" s="3"/>
      <c r="B29" s="10" t="s">
        <v>21</v>
      </c>
      <c r="C29" s="10" t="s">
        <v>22</v>
      </c>
      <c r="D29" s="11">
        <v>0.2</v>
      </c>
      <c r="E29" s="12" t="s">
        <v>23</v>
      </c>
      <c r="F29" s="122">
        <f>ROUND((SUM(BC93:BC94)+SUM(BC112:BC133)), 2)</f>
        <v>0</v>
      </c>
      <c r="G29" s="112"/>
      <c r="H29" s="112"/>
      <c r="I29" s="3"/>
      <c r="J29" s="3"/>
      <c r="K29" s="122">
        <f>ROUND(ROUND((SUM(BC93:BC94)+SUM(BC112:BC133)), 2)*D29, 2)</f>
        <v>0</v>
      </c>
      <c r="L29" s="112"/>
      <c r="M29" s="112"/>
      <c r="N29" s="112"/>
      <c r="O29" s="3"/>
    </row>
    <row r="30" spans="1:15" x14ac:dyDescent="0.25">
      <c r="A30" s="3"/>
      <c r="B30" s="3"/>
      <c r="C30" s="10" t="s">
        <v>24</v>
      </c>
      <c r="D30" s="11">
        <v>0.2</v>
      </c>
      <c r="E30" s="12" t="s">
        <v>23</v>
      </c>
      <c r="F30" s="122">
        <f>ROUND((SUM(BD93:BD94)+SUM(BD112:BD133)), 2)</f>
        <v>0</v>
      </c>
      <c r="G30" s="112"/>
      <c r="H30" s="112"/>
      <c r="I30" s="3"/>
      <c r="J30" s="3"/>
      <c r="K30" s="122">
        <f>ROUND(ROUND((SUM(BD93:BD94)+SUM(BD112:BD133)), 2)*D30, 2)</f>
        <v>0</v>
      </c>
      <c r="L30" s="112"/>
      <c r="M30" s="112"/>
      <c r="N30" s="112"/>
      <c r="O30" s="3"/>
    </row>
    <row r="31" spans="1:15" x14ac:dyDescent="0.25">
      <c r="A31" s="3"/>
      <c r="B31" s="3"/>
      <c r="C31" s="10" t="s">
        <v>25</v>
      </c>
      <c r="D31" s="11">
        <v>0.2</v>
      </c>
      <c r="E31" s="12" t="s">
        <v>23</v>
      </c>
      <c r="F31" s="122">
        <f>ROUND((SUM(BE93:BE94)+SUM(BE112:BE133)), 2)</f>
        <v>0</v>
      </c>
      <c r="G31" s="112"/>
      <c r="H31" s="112"/>
      <c r="I31" s="3"/>
      <c r="J31" s="3"/>
      <c r="K31" s="122">
        <v>0</v>
      </c>
      <c r="L31" s="112"/>
      <c r="M31" s="112"/>
      <c r="N31" s="112"/>
      <c r="O31" s="3"/>
    </row>
    <row r="32" spans="1:15" x14ac:dyDescent="0.25">
      <c r="A32" s="3"/>
      <c r="B32" s="3"/>
      <c r="C32" s="10" t="s">
        <v>26</v>
      </c>
      <c r="D32" s="11">
        <v>0.2</v>
      </c>
      <c r="E32" s="12" t="s">
        <v>23</v>
      </c>
      <c r="F32" s="122">
        <f>ROUND((SUM(BF93:BF94)+SUM(BF112:BF133)), 2)</f>
        <v>0</v>
      </c>
      <c r="G32" s="112"/>
      <c r="H32" s="112"/>
      <c r="I32" s="3"/>
      <c r="J32" s="3"/>
      <c r="K32" s="122">
        <v>0</v>
      </c>
      <c r="L32" s="112"/>
      <c r="M32" s="112"/>
      <c r="N32" s="112"/>
      <c r="O32" s="3"/>
    </row>
    <row r="33" spans="1:15" x14ac:dyDescent="0.25">
      <c r="A33" s="3"/>
      <c r="B33" s="3"/>
      <c r="C33" s="10" t="s">
        <v>27</v>
      </c>
      <c r="D33" s="11">
        <v>0</v>
      </c>
      <c r="E33" s="12" t="s">
        <v>23</v>
      </c>
      <c r="F33" s="122">
        <f>ROUND((SUM(BG93:BG94)+SUM(BG112:BG133)), 2)</f>
        <v>0</v>
      </c>
      <c r="G33" s="112"/>
      <c r="H33" s="112"/>
      <c r="I33" s="3"/>
      <c r="J33" s="3"/>
      <c r="K33" s="122">
        <v>0</v>
      </c>
      <c r="L33" s="112"/>
      <c r="M33" s="112"/>
      <c r="N33" s="112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x14ac:dyDescent="0.25">
      <c r="A35" s="13"/>
      <c r="B35" s="14" t="s">
        <v>28</v>
      </c>
      <c r="C35" s="15"/>
      <c r="D35" s="15"/>
      <c r="E35" s="16" t="s">
        <v>29</v>
      </c>
      <c r="F35" s="17" t="s">
        <v>30</v>
      </c>
      <c r="G35" s="15"/>
      <c r="H35" s="15"/>
      <c r="I35" s="15"/>
      <c r="J35" s="123">
        <f>SUM(K27:K33)</f>
        <v>0</v>
      </c>
      <c r="K35" s="123"/>
      <c r="L35" s="123"/>
      <c r="M35" s="123"/>
      <c r="N35" s="124"/>
      <c r="O35" s="1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3"/>
      <c r="B47" s="18" t="s">
        <v>31</v>
      </c>
      <c r="C47" s="6"/>
      <c r="D47" s="6"/>
      <c r="E47" s="6"/>
      <c r="F47" s="19"/>
      <c r="G47" s="3"/>
      <c r="H47" s="18" t="s">
        <v>32</v>
      </c>
      <c r="I47" s="6"/>
      <c r="J47" s="6"/>
      <c r="K47" s="6"/>
      <c r="L47" s="6"/>
      <c r="M47" s="6"/>
      <c r="N47" s="19"/>
      <c r="O47" s="3"/>
    </row>
    <row r="48" spans="1:15" x14ac:dyDescent="0.25">
      <c r="A48" s="1"/>
      <c r="B48" s="20"/>
      <c r="C48" s="1"/>
      <c r="D48" s="1"/>
      <c r="E48" s="1"/>
      <c r="F48" s="21"/>
      <c r="G48" s="1"/>
      <c r="H48" s="20"/>
      <c r="I48" s="1"/>
      <c r="J48" s="1"/>
      <c r="K48" s="1"/>
      <c r="L48" s="1"/>
      <c r="M48" s="1"/>
      <c r="N48" s="21"/>
      <c r="O48" s="1"/>
    </row>
    <row r="49" spans="1:15" x14ac:dyDescent="0.25">
      <c r="A49" s="1"/>
      <c r="B49" s="20"/>
      <c r="C49" s="1"/>
      <c r="D49" s="1"/>
      <c r="E49" s="1"/>
      <c r="F49" s="21"/>
      <c r="G49" s="1"/>
      <c r="H49" s="20"/>
      <c r="I49" s="1"/>
      <c r="J49" s="1"/>
      <c r="K49" s="1"/>
      <c r="L49" s="1"/>
      <c r="M49" s="1"/>
      <c r="N49" s="21"/>
      <c r="O49" s="1"/>
    </row>
    <row r="50" spans="1:15" x14ac:dyDescent="0.25">
      <c r="A50" s="1"/>
      <c r="B50" s="20"/>
      <c r="C50" s="1"/>
      <c r="D50" s="1"/>
      <c r="E50" s="1"/>
      <c r="F50" s="21"/>
      <c r="G50" s="1"/>
      <c r="H50" s="20"/>
      <c r="I50" s="1"/>
      <c r="J50" s="1"/>
      <c r="K50" s="1"/>
      <c r="L50" s="1"/>
      <c r="M50" s="1"/>
      <c r="N50" s="21"/>
      <c r="O50" s="1"/>
    </row>
    <row r="51" spans="1:15" x14ac:dyDescent="0.25">
      <c r="A51" s="1"/>
      <c r="B51" s="20"/>
      <c r="C51" s="1"/>
      <c r="D51" s="1"/>
      <c r="E51" s="1"/>
      <c r="F51" s="21"/>
      <c r="G51" s="1"/>
      <c r="H51" s="20"/>
      <c r="I51" s="1"/>
      <c r="J51" s="1"/>
      <c r="K51" s="1"/>
      <c r="L51" s="1"/>
      <c r="M51" s="1"/>
      <c r="N51" s="21"/>
      <c r="O51" s="1"/>
    </row>
    <row r="52" spans="1:15" x14ac:dyDescent="0.25">
      <c r="A52" s="1"/>
      <c r="B52" s="20"/>
      <c r="C52" s="1"/>
      <c r="D52" s="1"/>
      <c r="E52" s="1"/>
      <c r="F52" s="21"/>
      <c r="G52" s="1"/>
      <c r="H52" s="20"/>
      <c r="I52" s="1"/>
      <c r="J52" s="1"/>
      <c r="K52" s="1"/>
      <c r="L52" s="1"/>
      <c r="M52" s="1"/>
      <c r="N52" s="21"/>
      <c r="O52" s="1"/>
    </row>
    <row r="53" spans="1:15" x14ac:dyDescent="0.25">
      <c r="A53" s="1"/>
      <c r="B53" s="20"/>
      <c r="C53" s="1"/>
      <c r="D53" s="1"/>
      <c r="E53" s="1"/>
      <c r="F53" s="21"/>
      <c r="G53" s="1"/>
      <c r="H53" s="20"/>
      <c r="I53" s="1"/>
      <c r="J53" s="1"/>
      <c r="K53" s="1"/>
      <c r="L53" s="1"/>
      <c r="M53" s="1"/>
      <c r="N53" s="21"/>
      <c r="O53" s="1"/>
    </row>
    <row r="54" spans="1:15" x14ac:dyDescent="0.25">
      <c r="A54" s="1"/>
      <c r="B54" s="20"/>
      <c r="C54" s="1"/>
      <c r="D54" s="1"/>
      <c r="E54" s="1"/>
      <c r="F54" s="21"/>
      <c r="G54" s="1"/>
      <c r="H54" s="20"/>
      <c r="I54" s="1"/>
      <c r="J54" s="1"/>
      <c r="K54" s="1"/>
      <c r="L54" s="1"/>
      <c r="M54" s="1"/>
      <c r="N54" s="21"/>
      <c r="O54" s="1"/>
    </row>
    <row r="55" spans="1:15" x14ac:dyDescent="0.25">
      <c r="A55" s="1"/>
      <c r="B55" s="20"/>
      <c r="C55" s="1"/>
      <c r="D55" s="1"/>
      <c r="E55" s="1"/>
      <c r="F55" s="21"/>
      <c r="G55" s="1"/>
      <c r="H55" s="20"/>
      <c r="I55" s="1"/>
      <c r="J55" s="1"/>
      <c r="K55" s="1"/>
      <c r="L55" s="1"/>
      <c r="M55" s="1"/>
      <c r="N55" s="21"/>
      <c r="O55" s="1"/>
    </row>
    <row r="56" spans="1:15" x14ac:dyDescent="0.25">
      <c r="A56" s="3"/>
      <c r="B56" s="22" t="s">
        <v>33</v>
      </c>
      <c r="C56" s="23"/>
      <c r="D56" s="23"/>
      <c r="E56" s="24" t="s">
        <v>34</v>
      </c>
      <c r="F56" s="25"/>
      <c r="G56" s="3"/>
      <c r="H56" s="22" t="s">
        <v>33</v>
      </c>
      <c r="I56" s="23"/>
      <c r="J56" s="23"/>
      <c r="K56" s="23"/>
      <c r="L56" s="24" t="s">
        <v>34</v>
      </c>
      <c r="M56" s="23"/>
      <c r="N56" s="25"/>
      <c r="O56" s="3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3"/>
      <c r="B58" s="18" t="s">
        <v>35</v>
      </c>
      <c r="C58" s="6"/>
      <c r="D58" s="6"/>
      <c r="E58" s="6"/>
      <c r="F58" s="19"/>
      <c r="G58" s="3"/>
      <c r="H58" s="18" t="s">
        <v>36</v>
      </c>
      <c r="I58" s="6"/>
      <c r="J58" s="6"/>
      <c r="K58" s="6"/>
      <c r="L58" s="6"/>
      <c r="M58" s="6"/>
      <c r="N58" s="19"/>
      <c r="O58" s="3"/>
    </row>
    <row r="59" spans="1:15" x14ac:dyDescent="0.25">
      <c r="A59" s="1"/>
      <c r="B59" s="20"/>
      <c r="C59" s="1"/>
      <c r="D59" s="1"/>
      <c r="E59" s="1"/>
      <c r="F59" s="21"/>
      <c r="G59" s="1"/>
      <c r="H59" s="20"/>
      <c r="I59" s="1"/>
      <c r="J59" s="1"/>
      <c r="K59" s="1"/>
      <c r="L59" s="1"/>
      <c r="M59" s="1"/>
      <c r="N59" s="21"/>
      <c r="O59" s="1"/>
    </row>
    <row r="60" spans="1:15" x14ac:dyDescent="0.25">
      <c r="A60" s="1"/>
      <c r="B60" s="20"/>
      <c r="C60" s="1"/>
      <c r="D60" s="1"/>
      <c r="E60" s="1"/>
      <c r="F60" s="21"/>
      <c r="G60" s="1"/>
      <c r="H60" s="20"/>
      <c r="I60" s="1"/>
      <c r="J60" s="1"/>
      <c r="K60" s="1"/>
      <c r="L60" s="1"/>
      <c r="M60" s="1"/>
      <c r="N60" s="21"/>
      <c r="O60" s="1"/>
    </row>
    <row r="61" spans="1:15" x14ac:dyDescent="0.25">
      <c r="A61" s="1"/>
      <c r="B61" s="20"/>
      <c r="C61" s="1"/>
      <c r="D61" s="1"/>
      <c r="E61" s="1"/>
      <c r="F61" s="21"/>
      <c r="G61" s="1"/>
      <c r="H61" s="20"/>
      <c r="I61" s="1"/>
      <c r="J61" s="1"/>
      <c r="K61" s="1"/>
      <c r="L61" s="1"/>
      <c r="M61" s="1"/>
      <c r="N61" s="21"/>
      <c r="O61" s="1"/>
    </row>
    <row r="62" spans="1:15" x14ac:dyDescent="0.25">
      <c r="A62" s="1"/>
      <c r="B62" s="20"/>
      <c r="C62" s="1"/>
      <c r="D62" s="1"/>
      <c r="E62" s="1"/>
      <c r="F62" s="21"/>
      <c r="G62" s="1"/>
      <c r="H62" s="20"/>
      <c r="I62" s="1"/>
      <c r="J62" s="1"/>
      <c r="K62" s="1"/>
      <c r="L62" s="1"/>
      <c r="M62" s="1"/>
      <c r="N62" s="21"/>
      <c r="O62" s="1"/>
    </row>
    <row r="63" spans="1:15" x14ac:dyDescent="0.25">
      <c r="A63" s="1"/>
      <c r="B63" s="20"/>
      <c r="C63" s="1"/>
      <c r="D63" s="1"/>
      <c r="E63" s="1"/>
      <c r="F63" s="21"/>
      <c r="G63" s="1"/>
      <c r="H63" s="20"/>
      <c r="I63" s="1"/>
      <c r="J63" s="1"/>
      <c r="K63" s="1"/>
      <c r="L63" s="1"/>
      <c r="M63" s="1"/>
      <c r="N63" s="21"/>
      <c r="O63" s="1"/>
    </row>
    <row r="64" spans="1:15" x14ac:dyDescent="0.25">
      <c r="A64" s="1"/>
      <c r="B64" s="20"/>
      <c r="C64" s="1"/>
      <c r="D64" s="1"/>
      <c r="E64" s="1"/>
      <c r="F64" s="21"/>
      <c r="G64" s="1"/>
      <c r="H64" s="20"/>
      <c r="I64" s="1"/>
      <c r="J64" s="1"/>
      <c r="K64" s="1"/>
      <c r="L64" s="1"/>
      <c r="M64" s="1"/>
      <c r="N64" s="21"/>
      <c r="O64" s="1"/>
    </row>
    <row r="65" spans="1:15" x14ac:dyDescent="0.25">
      <c r="A65" s="1"/>
      <c r="B65" s="20"/>
      <c r="C65" s="1"/>
      <c r="D65" s="1"/>
      <c r="E65" s="1"/>
      <c r="F65" s="21"/>
      <c r="G65" s="1"/>
      <c r="H65" s="20"/>
      <c r="I65" s="1"/>
      <c r="J65" s="1"/>
      <c r="K65" s="1"/>
      <c r="L65" s="1"/>
      <c r="M65" s="1"/>
      <c r="N65" s="21"/>
      <c r="O65" s="1"/>
    </row>
    <row r="66" spans="1:15" x14ac:dyDescent="0.25">
      <c r="A66" s="1"/>
      <c r="B66" s="20"/>
      <c r="C66" s="1"/>
      <c r="D66" s="1"/>
      <c r="E66" s="1"/>
      <c r="F66" s="21"/>
      <c r="G66" s="1"/>
      <c r="H66" s="20"/>
      <c r="I66" s="1"/>
      <c r="J66" s="1"/>
      <c r="K66" s="1"/>
      <c r="L66" s="1"/>
      <c r="M66" s="1"/>
      <c r="N66" s="21"/>
      <c r="O66" s="1"/>
    </row>
    <row r="67" spans="1:15" x14ac:dyDescent="0.25">
      <c r="A67" s="3"/>
      <c r="B67" s="22" t="s">
        <v>33</v>
      </c>
      <c r="C67" s="23"/>
      <c r="D67" s="23"/>
      <c r="E67" s="24" t="s">
        <v>34</v>
      </c>
      <c r="F67" s="25"/>
      <c r="G67" s="3"/>
      <c r="H67" s="22" t="s">
        <v>33</v>
      </c>
      <c r="I67" s="23"/>
      <c r="J67" s="23"/>
      <c r="K67" s="23"/>
      <c r="L67" s="24" t="s">
        <v>34</v>
      </c>
      <c r="M67" s="23"/>
      <c r="N67" s="25"/>
      <c r="O67" s="3"/>
    </row>
    <row r="68" spans="1:1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72" spans="1:1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21" x14ac:dyDescent="0.25">
      <c r="A73" s="80" t="s">
        <v>37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2" t="s">
        <v>1</v>
      </c>
      <c r="B75" s="3"/>
      <c r="C75" s="3"/>
      <c r="D75" s="113">
        <f>D3</f>
        <v>0</v>
      </c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3"/>
    </row>
    <row r="76" spans="1:15" ht="18" x14ac:dyDescent="0.25">
      <c r="A76" s="28" t="s">
        <v>2</v>
      </c>
      <c r="B76" s="3"/>
      <c r="C76" s="3"/>
      <c r="D76" s="73" t="str">
        <f>D4</f>
        <v>2 - Parkovisko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2" t="s">
        <v>7</v>
      </c>
      <c r="B78" s="3"/>
      <c r="C78" s="3"/>
      <c r="D78" s="5" t="str">
        <f>D6</f>
        <v>Bielovce</v>
      </c>
      <c r="E78" s="3"/>
      <c r="F78" s="3"/>
      <c r="G78" s="3"/>
      <c r="H78" s="3"/>
      <c r="I78" s="2" t="s">
        <v>9</v>
      </c>
      <c r="J78" s="3"/>
      <c r="K78" s="115" t="str">
        <f>IF(M6="","",M6)</f>
        <v/>
      </c>
      <c r="L78" s="115"/>
      <c r="M78" s="115"/>
      <c r="N78" s="115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2" t="s">
        <v>10</v>
      </c>
      <c r="B80" s="3"/>
      <c r="C80" s="3"/>
      <c r="D80" s="5" t="str">
        <f>C9</f>
        <v/>
      </c>
      <c r="E80" s="3"/>
      <c r="F80" s="3"/>
      <c r="G80" s="3"/>
      <c r="H80" s="3"/>
      <c r="I80" s="2" t="s">
        <v>15</v>
      </c>
      <c r="J80" s="3"/>
      <c r="K80" s="92" t="str">
        <f>C15</f>
        <v/>
      </c>
      <c r="L80" s="92"/>
      <c r="M80" s="92"/>
      <c r="N80" s="92"/>
      <c r="O80" s="92"/>
    </row>
    <row r="81" spans="1:15" x14ac:dyDescent="0.25">
      <c r="A81" s="2" t="s">
        <v>13</v>
      </c>
      <c r="B81" s="3"/>
      <c r="C81" s="3"/>
      <c r="D81" s="5" t="str">
        <f>IF(C12="","",C12)</f>
        <v/>
      </c>
      <c r="E81" s="3"/>
      <c r="F81" s="3"/>
      <c r="G81" s="3"/>
      <c r="H81" s="3"/>
      <c r="I81" s="2" t="s">
        <v>16</v>
      </c>
      <c r="J81" s="3"/>
      <c r="K81" s="92" t="str">
        <f>C18</f>
        <v/>
      </c>
      <c r="L81" s="92"/>
      <c r="M81" s="92"/>
      <c r="N81" s="92"/>
      <c r="O81" s="92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120" t="s">
        <v>38</v>
      </c>
      <c r="B83" s="121"/>
      <c r="C83" s="121"/>
      <c r="D83" s="121"/>
      <c r="E83" s="121"/>
      <c r="F83" s="13"/>
      <c r="G83" s="13"/>
      <c r="H83" s="13"/>
      <c r="I83" s="13"/>
      <c r="J83" s="13"/>
      <c r="K83" s="13"/>
      <c r="L83" s="120" t="s">
        <v>39</v>
      </c>
      <c r="M83" s="121"/>
      <c r="N83" s="121"/>
      <c r="O83" s="121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8" x14ac:dyDescent="0.25">
      <c r="A85" s="29" t="s">
        <v>40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71">
        <f>L112</f>
        <v>0</v>
      </c>
      <c r="M85" s="110"/>
      <c r="N85" s="110"/>
      <c r="O85" s="110"/>
    </row>
    <row r="86" spans="1:15" ht="18" x14ac:dyDescent="0.25">
      <c r="A86" s="30"/>
      <c r="B86" s="31" t="s">
        <v>41</v>
      </c>
      <c r="C86" s="30"/>
      <c r="D86" s="30"/>
      <c r="E86" s="30"/>
      <c r="F86" s="30"/>
      <c r="G86" s="30"/>
      <c r="H86" s="30"/>
      <c r="I86" s="30"/>
      <c r="J86" s="30"/>
      <c r="K86" s="30"/>
      <c r="L86" s="116">
        <f>L113</f>
        <v>0</v>
      </c>
      <c r="M86" s="117"/>
      <c r="N86" s="117"/>
      <c r="O86" s="117"/>
    </row>
    <row r="87" spans="1:15" x14ac:dyDescent="0.25">
      <c r="A87" s="32"/>
      <c r="B87" s="33" t="s">
        <v>42</v>
      </c>
      <c r="C87" s="32"/>
      <c r="D87" s="32"/>
      <c r="E87" s="32"/>
      <c r="F87" s="32"/>
      <c r="G87" s="32"/>
      <c r="H87" s="32"/>
      <c r="I87" s="32"/>
      <c r="J87" s="32"/>
      <c r="K87" s="32"/>
      <c r="L87" s="118">
        <f>L114</f>
        <v>0</v>
      </c>
      <c r="M87" s="119"/>
      <c r="N87" s="119"/>
      <c r="O87" s="119"/>
    </row>
    <row r="88" spans="1:15" x14ac:dyDescent="0.25">
      <c r="A88" s="32"/>
      <c r="B88" s="33" t="s">
        <v>43</v>
      </c>
      <c r="C88" s="32"/>
      <c r="D88" s="32"/>
      <c r="E88" s="32"/>
      <c r="F88" s="32"/>
      <c r="G88" s="32"/>
      <c r="H88" s="32"/>
      <c r="I88" s="32"/>
      <c r="J88" s="32"/>
      <c r="K88" s="32"/>
      <c r="L88" s="118">
        <f>L124</f>
        <v>0</v>
      </c>
      <c r="M88" s="119"/>
      <c r="N88" s="119"/>
      <c r="O88" s="119"/>
    </row>
    <row r="89" spans="1:15" x14ac:dyDescent="0.25">
      <c r="A89" s="32"/>
      <c r="B89" s="33" t="s">
        <v>44</v>
      </c>
      <c r="C89" s="32"/>
      <c r="D89" s="32"/>
      <c r="E89" s="32"/>
      <c r="F89" s="32"/>
      <c r="G89" s="32"/>
      <c r="H89" s="32"/>
      <c r="I89" s="32"/>
      <c r="J89" s="32"/>
      <c r="K89" s="32"/>
      <c r="L89" s="118">
        <f>L126</f>
        <v>0</v>
      </c>
      <c r="M89" s="119"/>
      <c r="N89" s="119"/>
      <c r="O89" s="119"/>
    </row>
    <row r="90" spans="1:15" x14ac:dyDescent="0.25">
      <c r="A90" s="32"/>
      <c r="B90" s="33" t="s">
        <v>45</v>
      </c>
      <c r="C90" s="32"/>
      <c r="D90" s="32"/>
      <c r="E90" s="32"/>
      <c r="F90" s="32"/>
      <c r="G90" s="32"/>
      <c r="H90" s="32"/>
      <c r="I90" s="32"/>
      <c r="J90" s="32"/>
      <c r="K90" s="32"/>
      <c r="L90" s="118">
        <f>L128</f>
        <v>0</v>
      </c>
      <c r="M90" s="119"/>
      <c r="N90" s="119"/>
      <c r="O90" s="119"/>
    </row>
    <row r="91" spans="1:15" x14ac:dyDescent="0.25">
      <c r="A91" s="32"/>
      <c r="B91" s="33" t="s">
        <v>46</v>
      </c>
      <c r="C91" s="32"/>
      <c r="D91" s="32"/>
      <c r="E91" s="32"/>
      <c r="F91" s="32"/>
      <c r="G91" s="32"/>
      <c r="H91" s="32"/>
      <c r="I91" s="32"/>
      <c r="J91" s="32"/>
      <c r="K91" s="32"/>
      <c r="L91" s="118">
        <f>L131</f>
        <v>0</v>
      </c>
      <c r="M91" s="119"/>
      <c r="N91" s="119"/>
      <c r="O91" s="119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8" x14ac:dyDescent="0.25">
      <c r="A93" s="29" t="s">
        <v>47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110">
        <v>0</v>
      </c>
      <c r="M93" s="111"/>
      <c r="N93" s="111"/>
      <c r="O93" s="111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8" x14ac:dyDescent="0.25">
      <c r="A95" s="34" t="s">
        <v>48</v>
      </c>
      <c r="B95" s="13"/>
      <c r="C95" s="13"/>
      <c r="D95" s="13"/>
      <c r="E95" s="13"/>
      <c r="F95" s="13"/>
      <c r="G95" s="13"/>
      <c r="H95" s="13"/>
      <c r="I95" s="13"/>
      <c r="J95" s="67">
        <f>ROUND(SUM(L85+L93),2)</f>
        <v>0</v>
      </c>
      <c r="K95" s="67"/>
      <c r="L95" s="67"/>
      <c r="M95" s="67"/>
      <c r="N95" s="67"/>
      <c r="O95" s="67"/>
    </row>
    <row r="96" spans="1:1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100" spans="1:1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21" x14ac:dyDescent="0.25">
      <c r="A101" s="80" t="s">
        <v>49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2" t="s">
        <v>1</v>
      </c>
      <c r="B103" s="3"/>
      <c r="C103" s="3"/>
      <c r="D103" s="113">
        <f>D3</f>
        <v>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3"/>
    </row>
    <row r="104" spans="1:15" ht="18" x14ac:dyDescent="0.25">
      <c r="A104" s="28" t="s">
        <v>2</v>
      </c>
      <c r="B104" s="3"/>
      <c r="C104" s="3"/>
      <c r="D104" s="73" t="str">
        <f>D4</f>
        <v>2 - Parkovisko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2" t="s">
        <v>7</v>
      </c>
      <c r="B106" s="3"/>
      <c r="C106" s="3"/>
      <c r="D106" s="5" t="str">
        <f>D6</f>
        <v>Bielovce</v>
      </c>
      <c r="E106" s="3"/>
      <c r="F106" s="3"/>
      <c r="G106" s="3"/>
      <c r="H106" s="3"/>
      <c r="I106" s="2" t="s">
        <v>9</v>
      </c>
      <c r="J106" s="3"/>
      <c r="K106" s="115" t="str">
        <f>IF(M6="","",M6)</f>
        <v/>
      </c>
      <c r="L106" s="115"/>
      <c r="M106" s="115"/>
      <c r="N106" s="115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2" t="s">
        <v>10</v>
      </c>
      <c r="B108" s="3"/>
      <c r="C108" s="3"/>
      <c r="D108" s="5" t="str">
        <f>C9</f>
        <v/>
      </c>
      <c r="E108" s="3"/>
      <c r="F108" s="3"/>
      <c r="G108" s="3"/>
      <c r="H108" s="3"/>
      <c r="I108" s="2" t="s">
        <v>15</v>
      </c>
      <c r="J108" s="3"/>
      <c r="K108" s="92" t="str">
        <f>C15</f>
        <v/>
      </c>
      <c r="L108" s="92"/>
      <c r="M108" s="92"/>
      <c r="N108" s="92"/>
      <c r="O108" s="92"/>
    </row>
    <row r="109" spans="1:15" x14ac:dyDescent="0.25">
      <c r="A109" s="2" t="s">
        <v>13</v>
      </c>
      <c r="B109" s="3"/>
      <c r="C109" s="3"/>
      <c r="D109" s="5" t="str">
        <f>IF(C12="","",C12)</f>
        <v/>
      </c>
      <c r="E109" s="3"/>
      <c r="F109" s="3"/>
      <c r="G109" s="3"/>
      <c r="H109" s="3"/>
      <c r="I109" s="2" t="s">
        <v>16</v>
      </c>
      <c r="J109" s="3"/>
      <c r="K109" s="92" t="str">
        <f>C18</f>
        <v/>
      </c>
      <c r="L109" s="92"/>
      <c r="M109" s="92"/>
      <c r="N109" s="92"/>
      <c r="O109" s="92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30" x14ac:dyDescent="0.25">
      <c r="A111" s="36" t="s">
        <v>50</v>
      </c>
      <c r="B111" s="37" t="s">
        <v>51</v>
      </c>
      <c r="C111" s="37" t="s">
        <v>52</v>
      </c>
      <c r="D111" s="106" t="s">
        <v>53</v>
      </c>
      <c r="E111" s="106"/>
      <c r="F111" s="106"/>
      <c r="G111" s="106"/>
      <c r="H111" s="37" t="s">
        <v>54</v>
      </c>
      <c r="I111" s="37" t="s">
        <v>55</v>
      </c>
      <c r="J111" s="106" t="s">
        <v>56</v>
      </c>
      <c r="K111" s="106"/>
      <c r="L111" s="106" t="s">
        <v>39</v>
      </c>
      <c r="M111" s="106"/>
      <c r="N111" s="106"/>
      <c r="O111" s="107"/>
    </row>
    <row r="112" spans="1:15" ht="18" x14ac:dyDescent="0.35">
      <c r="A112" s="38" t="s">
        <v>18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108">
        <f>BI112</f>
        <v>0</v>
      </c>
      <c r="M112" s="109"/>
      <c r="N112" s="109"/>
      <c r="O112" s="109"/>
    </row>
    <row r="113" spans="1:15" ht="18" x14ac:dyDescent="0.35">
      <c r="A113" s="39"/>
      <c r="B113" s="40" t="s">
        <v>41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102">
        <f>BI113</f>
        <v>0</v>
      </c>
      <c r="M113" s="103"/>
      <c r="N113" s="103"/>
      <c r="O113" s="103"/>
    </row>
    <row r="114" spans="1:15" ht="15.75" x14ac:dyDescent="0.3">
      <c r="A114" s="39"/>
      <c r="B114" s="41" t="s">
        <v>42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104">
        <f>BI114</f>
        <v>0</v>
      </c>
      <c r="M114" s="105"/>
      <c r="N114" s="105"/>
      <c r="O114" s="105"/>
    </row>
    <row r="115" spans="1:15" x14ac:dyDescent="0.25">
      <c r="A115" s="42" t="s">
        <v>57</v>
      </c>
      <c r="B115" s="42" t="s">
        <v>58</v>
      </c>
      <c r="C115" s="43" t="s">
        <v>59</v>
      </c>
      <c r="D115" s="101" t="s">
        <v>60</v>
      </c>
      <c r="E115" s="101"/>
      <c r="F115" s="101"/>
      <c r="G115" s="101"/>
      <c r="H115" s="44" t="s">
        <v>61</v>
      </c>
      <c r="I115" s="45">
        <v>4</v>
      </c>
      <c r="J115" s="98"/>
      <c r="K115" s="98"/>
      <c r="L115" s="98">
        <f t="shared" ref="L115:L123" si="0">ROUND(J115*I115,3)</f>
        <v>0</v>
      </c>
      <c r="M115" s="98"/>
      <c r="N115" s="98"/>
      <c r="O115" s="98"/>
    </row>
    <row r="116" spans="1:15" x14ac:dyDescent="0.25">
      <c r="A116" s="42" t="s">
        <v>62</v>
      </c>
      <c r="B116" s="42" t="s">
        <v>58</v>
      </c>
      <c r="C116" s="43" t="s">
        <v>63</v>
      </c>
      <c r="D116" s="101" t="s">
        <v>64</v>
      </c>
      <c r="E116" s="101"/>
      <c r="F116" s="101"/>
      <c r="G116" s="101"/>
      <c r="H116" s="44" t="s">
        <v>61</v>
      </c>
      <c r="I116" s="45">
        <v>4</v>
      </c>
      <c r="J116" s="98"/>
      <c r="K116" s="98"/>
      <c r="L116" s="98">
        <f t="shared" si="0"/>
        <v>0</v>
      </c>
      <c r="M116" s="98"/>
      <c r="N116" s="98"/>
      <c r="O116" s="98"/>
    </row>
    <row r="117" spans="1:15" x14ac:dyDescent="0.25">
      <c r="A117" s="42" t="s">
        <v>65</v>
      </c>
      <c r="B117" s="42" t="s">
        <v>58</v>
      </c>
      <c r="C117" s="43" t="s">
        <v>66</v>
      </c>
      <c r="D117" s="101" t="s">
        <v>67</v>
      </c>
      <c r="E117" s="101"/>
      <c r="F117" s="101"/>
      <c r="G117" s="101"/>
      <c r="H117" s="44" t="s">
        <v>68</v>
      </c>
      <c r="I117" s="45">
        <v>117.264</v>
      </c>
      <c r="J117" s="98"/>
      <c r="K117" s="98"/>
      <c r="L117" s="98">
        <f t="shared" si="0"/>
        <v>0</v>
      </c>
      <c r="M117" s="98"/>
      <c r="N117" s="98"/>
      <c r="O117" s="98"/>
    </row>
    <row r="118" spans="1:15" x14ac:dyDescent="0.25">
      <c r="A118" s="42" t="s">
        <v>69</v>
      </c>
      <c r="B118" s="42" t="s">
        <v>58</v>
      </c>
      <c r="C118" s="43" t="s">
        <v>70</v>
      </c>
      <c r="D118" s="101" t="s">
        <v>71</v>
      </c>
      <c r="E118" s="101"/>
      <c r="F118" s="101"/>
      <c r="G118" s="101"/>
      <c r="H118" s="44" t="s">
        <v>68</v>
      </c>
      <c r="I118" s="45">
        <v>117.264</v>
      </c>
      <c r="J118" s="98"/>
      <c r="K118" s="98"/>
      <c r="L118" s="98">
        <f t="shared" si="0"/>
        <v>0</v>
      </c>
      <c r="M118" s="98"/>
      <c r="N118" s="98"/>
      <c r="O118" s="98"/>
    </row>
    <row r="119" spans="1:15" x14ac:dyDescent="0.25">
      <c r="A119" s="42" t="s">
        <v>72</v>
      </c>
      <c r="B119" s="42" t="s">
        <v>58</v>
      </c>
      <c r="C119" s="43" t="s">
        <v>73</v>
      </c>
      <c r="D119" s="101" t="s">
        <v>74</v>
      </c>
      <c r="E119" s="101"/>
      <c r="F119" s="101"/>
      <c r="G119" s="101"/>
      <c r="H119" s="44" t="s">
        <v>68</v>
      </c>
      <c r="I119" s="45">
        <v>117.264</v>
      </c>
      <c r="J119" s="98"/>
      <c r="K119" s="98"/>
      <c r="L119" s="98">
        <f t="shared" si="0"/>
        <v>0</v>
      </c>
      <c r="M119" s="98"/>
      <c r="N119" s="98"/>
      <c r="O119" s="98"/>
    </row>
    <row r="120" spans="1:15" x14ac:dyDescent="0.25">
      <c r="A120" s="42" t="s">
        <v>75</v>
      </c>
      <c r="B120" s="42" t="s">
        <v>58</v>
      </c>
      <c r="C120" s="43" t="s">
        <v>76</v>
      </c>
      <c r="D120" s="101" t="s">
        <v>77</v>
      </c>
      <c r="E120" s="101"/>
      <c r="F120" s="101"/>
      <c r="G120" s="101"/>
      <c r="H120" s="44" t="s">
        <v>68</v>
      </c>
      <c r="I120" s="45">
        <v>85.853999999999999</v>
      </c>
      <c r="J120" s="98"/>
      <c r="K120" s="98"/>
      <c r="L120" s="98">
        <f t="shared" si="0"/>
        <v>0</v>
      </c>
      <c r="M120" s="98"/>
      <c r="N120" s="98"/>
      <c r="O120" s="98"/>
    </row>
    <row r="121" spans="1:15" x14ac:dyDescent="0.25">
      <c r="A121" s="46" t="s">
        <v>78</v>
      </c>
      <c r="B121" s="46" t="s">
        <v>79</v>
      </c>
      <c r="C121" s="47" t="s">
        <v>80</v>
      </c>
      <c r="D121" s="96" t="s">
        <v>81</v>
      </c>
      <c r="E121" s="96"/>
      <c r="F121" s="96"/>
      <c r="G121" s="96"/>
      <c r="H121" s="48" t="s">
        <v>82</v>
      </c>
      <c r="I121" s="49">
        <v>187.11699999999999</v>
      </c>
      <c r="J121" s="97"/>
      <c r="K121" s="97"/>
      <c r="L121" s="97">
        <f t="shared" si="0"/>
        <v>0</v>
      </c>
      <c r="M121" s="98"/>
      <c r="N121" s="98"/>
      <c r="O121" s="98"/>
    </row>
    <row r="122" spans="1:15" x14ac:dyDescent="0.25">
      <c r="A122" s="46" t="s">
        <v>83</v>
      </c>
      <c r="B122" s="46" t="s">
        <v>79</v>
      </c>
      <c r="C122" s="47" t="s">
        <v>84</v>
      </c>
      <c r="D122" s="96" t="s">
        <v>85</v>
      </c>
      <c r="E122" s="96"/>
      <c r="F122" s="96"/>
      <c r="G122" s="96"/>
      <c r="H122" s="48" t="s">
        <v>82</v>
      </c>
      <c r="I122" s="49">
        <v>19.274000000000001</v>
      </c>
      <c r="J122" s="97"/>
      <c r="K122" s="97"/>
      <c r="L122" s="97">
        <f t="shared" si="0"/>
        <v>0</v>
      </c>
      <c r="M122" s="98"/>
      <c r="N122" s="98"/>
      <c r="O122" s="98"/>
    </row>
    <row r="123" spans="1:15" x14ac:dyDescent="0.25">
      <c r="A123" s="42" t="s">
        <v>86</v>
      </c>
      <c r="B123" s="42" t="s">
        <v>58</v>
      </c>
      <c r="C123" s="43" t="s">
        <v>87</v>
      </c>
      <c r="D123" s="101" t="s">
        <v>88</v>
      </c>
      <c r="E123" s="101"/>
      <c r="F123" s="101"/>
      <c r="G123" s="101"/>
      <c r="H123" s="44" t="s">
        <v>61</v>
      </c>
      <c r="I123" s="45">
        <v>200</v>
      </c>
      <c r="J123" s="98"/>
      <c r="K123" s="98"/>
      <c r="L123" s="98">
        <f t="shared" si="0"/>
        <v>0</v>
      </c>
      <c r="M123" s="98"/>
      <c r="N123" s="98"/>
      <c r="O123" s="98"/>
    </row>
    <row r="124" spans="1:15" ht="15.75" x14ac:dyDescent="0.3">
      <c r="A124" s="39"/>
      <c r="B124" s="41" t="s">
        <v>43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99">
        <f>BI124</f>
        <v>0</v>
      </c>
      <c r="M124" s="100"/>
      <c r="N124" s="100"/>
      <c r="O124" s="100"/>
    </row>
    <row r="125" spans="1:15" x14ac:dyDescent="0.25">
      <c r="A125" s="42" t="s">
        <v>89</v>
      </c>
      <c r="B125" s="42" t="s">
        <v>58</v>
      </c>
      <c r="C125" s="43" t="s">
        <v>90</v>
      </c>
      <c r="D125" s="101" t="s">
        <v>91</v>
      </c>
      <c r="E125" s="101"/>
      <c r="F125" s="101"/>
      <c r="G125" s="101"/>
      <c r="H125" s="44" t="s">
        <v>92</v>
      </c>
      <c r="I125" s="45">
        <v>1</v>
      </c>
      <c r="J125" s="98"/>
      <c r="K125" s="98"/>
      <c r="L125" s="98">
        <f>ROUND(J125*I125,3)</f>
        <v>0</v>
      </c>
      <c r="M125" s="98"/>
      <c r="N125" s="98"/>
      <c r="O125" s="98"/>
    </row>
    <row r="126" spans="1:15" ht="15.75" x14ac:dyDescent="0.3">
      <c r="A126" s="39"/>
      <c r="B126" s="41" t="s">
        <v>44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99">
        <f>BI126</f>
        <v>0</v>
      </c>
      <c r="M126" s="100"/>
      <c r="N126" s="100"/>
      <c r="O126" s="100"/>
    </row>
    <row r="127" spans="1:15" x14ac:dyDescent="0.25">
      <c r="A127" s="42" t="s">
        <v>93</v>
      </c>
      <c r="B127" s="42" t="s">
        <v>58</v>
      </c>
      <c r="C127" s="43" t="s">
        <v>94</v>
      </c>
      <c r="D127" s="101" t="s">
        <v>95</v>
      </c>
      <c r="E127" s="101"/>
      <c r="F127" s="101"/>
      <c r="G127" s="101"/>
      <c r="H127" s="44" t="s">
        <v>92</v>
      </c>
      <c r="I127" s="45">
        <v>1</v>
      </c>
      <c r="J127" s="98"/>
      <c r="K127" s="98"/>
      <c r="L127" s="98">
        <f>ROUND(J127*I127,3)</f>
        <v>0</v>
      </c>
      <c r="M127" s="98"/>
      <c r="N127" s="98"/>
      <c r="O127" s="98"/>
    </row>
    <row r="128" spans="1:15" ht="15.75" x14ac:dyDescent="0.3">
      <c r="A128" s="39"/>
      <c r="B128" s="41" t="s">
        <v>45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99">
        <f>BI128</f>
        <v>0</v>
      </c>
      <c r="M128" s="100"/>
      <c r="N128" s="100"/>
      <c r="O128" s="100"/>
    </row>
    <row r="129" spans="1:15" x14ac:dyDescent="0.25">
      <c r="A129" s="42" t="s">
        <v>96</v>
      </c>
      <c r="B129" s="42" t="s">
        <v>58</v>
      </c>
      <c r="C129" s="43" t="s">
        <v>97</v>
      </c>
      <c r="D129" s="101" t="s">
        <v>98</v>
      </c>
      <c r="E129" s="101"/>
      <c r="F129" s="101"/>
      <c r="G129" s="101"/>
      <c r="H129" s="44" t="s">
        <v>61</v>
      </c>
      <c r="I129" s="45">
        <v>209.4</v>
      </c>
      <c r="J129" s="98"/>
      <c r="K129" s="98"/>
      <c r="L129" s="98">
        <f>ROUND(J129*I129,3)</f>
        <v>0</v>
      </c>
      <c r="M129" s="98"/>
      <c r="N129" s="98"/>
      <c r="O129" s="98"/>
    </row>
    <row r="130" spans="1:15" ht="30" customHeight="1" x14ac:dyDescent="0.25">
      <c r="A130" s="46" t="s">
        <v>99</v>
      </c>
      <c r="B130" s="46" t="s">
        <v>79</v>
      </c>
      <c r="C130" s="47" t="s">
        <v>100</v>
      </c>
      <c r="D130" s="96" t="s">
        <v>101</v>
      </c>
      <c r="E130" s="96"/>
      <c r="F130" s="96"/>
      <c r="G130" s="96"/>
      <c r="H130" s="48" t="s">
        <v>61</v>
      </c>
      <c r="I130" s="49">
        <v>209.4</v>
      </c>
      <c r="J130" s="97"/>
      <c r="K130" s="97"/>
      <c r="L130" s="97">
        <f>ROUND(J130*I130,3)</f>
        <v>0</v>
      </c>
      <c r="M130" s="98"/>
      <c r="N130" s="98"/>
      <c r="O130" s="98"/>
    </row>
    <row r="131" spans="1:15" ht="15.75" x14ac:dyDescent="0.3">
      <c r="A131" s="39"/>
      <c r="B131" s="41" t="s">
        <v>46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99">
        <f>BI131</f>
        <v>0</v>
      </c>
      <c r="M131" s="100"/>
      <c r="N131" s="100"/>
      <c r="O131" s="100"/>
    </row>
    <row r="132" spans="1:15" x14ac:dyDescent="0.25">
      <c r="A132" s="42" t="s">
        <v>102</v>
      </c>
      <c r="B132" s="42" t="s">
        <v>58</v>
      </c>
      <c r="C132" s="43" t="s">
        <v>103</v>
      </c>
      <c r="D132" s="101" t="s">
        <v>104</v>
      </c>
      <c r="E132" s="101"/>
      <c r="F132" s="101"/>
      <c r="G132" s="101"/>
      <c r="H132" s="44" t="s">
        <v>105</v>
      </c>
      <c r="I132" s="45">
        <v>66</v>
      </c>
      <c r="J132" s="98"/>
      <c r="K132" s="98"/>
      <c r="L132" s="98">
        <f>ROUND(J132*I132,3)</f>
        <v>0</v>
      </c>
      <c r="M132" s="98"/>
      <c r="N132" s="98"/>
      <c r="O132" s="98"/>
    </row>
    <row r="133" spans="1:15" ht="27.95" customHeight="1" x14ac:dyDescent="0.25">
      <c r="A133" s="46" t="s">
        <v>106</v>
      </c>
      <c r="B133" s="46" t="s">
        <v>79</v>
      </c>
      <c r="C133" s="47" t="s">
        <v>107</v>
      </c>
      <c r="D133" s="96" t="s">
        <v>108</v>
      </c>
      <c r="E133" s="96"/>
      <c r="F133" s="96"/>
      <c r="G133" s="96"/>
      <c r="H133" s="48" t="s">
        <v>92</v>
      </c>
      <c r="I133" s="49">
        <v>66</v>
      </c>
      <c r="J133" s="97"/>
      <c r="K133" s="97"/>
      <c r="L133" s="97">
        <f>ROUND(J133*I133,3)</f>
        <v>0</v>
      </c>
      <c r="M133" s="98"/>
      <c r="N133" s="98"/>
      <c r="O133" s="98"/>
    </row>
    <row r="134" spans="1:1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</sheetData>
  <mergeCells count="105">
    <mergeCell ref="M11:N11"/>
    <mergeCell ref="M12:N12"/>
    <mergeCell ref="M14:N14"/>
    <mergeCell ref="M15:N15"/>
    <mergeCell ref="M17:N17"/>
    <mergeCell ref="M18:N18"/>
    <mergeCell ref="A1:O1"/>
    <mergeCell ref="D3:N3"/>
    <mergeCell ref="D4:N4"/>
    <mergeCell ref="M6:N6"/>
    <mergeCell ref="M8:N8"/>
    <mergeCell ref="M9:N9"/>
    <mergeCell ref="F30:H30"/>
    <mergeCell ref="K30:N30"/>
    <mergeCell ref="F31:H31"/>
    <mergeCell ref="K31:N31"/>
    <mergeCell ref="F32:H32"/>
    <mergeCell ref="K32:N32"/>
    <mergeCell ref="C21:J21"/>
    <mergeCell ref="K24:N24"/>
    <mergeCell ref="K25:N25"/>
    <mergeCell ref="K27:N27"/>
    <mergeCell ref="F29:H29"/>
    <mergeCell ref="K29:N29"/>
    <mergeCell ref="A83:E83"/>
    <mergeCell ref="L83:O83"/>
    <mergeCell ref="L85:O85"/>
    <mergeCell ref="F33:H33"/>
    <mergeCell ref="K33:N33"/>
    <mergeCell ref="J35:N35"/>
    <mergeCell ref="A73:O73"/>
    <mergeCell ref="D75:N75"/>
    <mergeCell ref="D76:N76"/>
    <mergeCell ref="L86:O86"/>
    <mergeCell ref="L87:O87"/>
    <mergeCell ref="L88:O88"/>
    <mergeCell ref="L89:O89"/>
    <mergeCell ref="L90:O90"/>
    <mergeCell ref="L91:O91"/>
    <mergeCell ref="K78:N78"/>
    <mergeCell ref="K80:O80"/>
    <mergeCell ref="K81:O81"/>
    <mergeCell ref="K108:O108"/>
    <mergeCell ref="K109:O109"/>
    <mergeCell ref="D111:G111"/>
    <mergeCell ref="J111:K111"/>
    <mergeCell ref="L111:O111"/>
    <mergeCell ref="L112:O112"/>
    <mergeCell ref="L93:O93"/>
    <mergeCell ref="J95:O95"/>
    <mergeCell ref="A101:O101"/>
    <mergeCell ref="D103:N103"/>
    <mergeCell ref="D104:N104"/>
    <mergeCell ref="K106:N106"/>
    <mergeCell ref="D117:G117"/>
    <mergeCell ref="J117:K117"/>
    <mergeCell ref="L117:O117"/>
    <mergeCell ref="D118:G118"/>
    <mergeCell ref="J118:K118"/>
    <mergeCell ref="L118:O118"/>
    <mergeCell ref="L113:O113"/>
    <mergeCell ref="L114:O114"/>
    <mergeCell ref="D115:G115"/>
    <mergeCell ref="J115:K115"/>
    <mergeCell ref="L115:O115"/>
    <mergeCell ref="D116:G116"/>
    <mergeCell ref="J116:K116"/>
    <mergeCell ref="L116:O116"/>
    <mergeCell ref="D121:G121"/>
    <mergeCell ref="J121:K121"/>
    <mergeCell ref="L121:O121"/>
    <mergeCell ref="D122:G122"/>
    <mergeCell ref="J122:K122"/>
    <mergeCell ref="L122:O122"/>
    <mergeCell ref="D119:G119"/>
    <mergeCell ref="J119:K119"/>
    <mergeCell ref="L119:O119"/>
    <mergeCell ref="D120:G120"/>
    <mergeCell ref="J120:K120"/>
    <mergeCell ref="L120:O120"/>
    <mergeCell ref="L126:O126"/>
    <mergeCell ref="D127:G127"/>
    <mergeCell ref="J127:K127"/>
    <mergeCell ref="L127:O127"/>
    <mergeCell ref="L128:O128"/>
    <mergeCell ref="D129:G129"/>
    <mergeCell ref="J129:K129"/>
    <mergeCell ref="L129:O129"/>
    <mergeCell ref="D123:G123"/>
    <mergeCell ref="J123:K123"/>
    <mergeCell ref="L123:O123"/>
    <mergeCell ref="L124:O124"/>
    <mergeCell ref="D125:G125"/>
    <mergeCell ref="J125:K125"/>
    <mergeCell ref="L125:O125"/>
    <mergeCell ref="D133:G133"/>
    <mergeCell ref="J133:K133"/>
    <mergeCell ref="L133:O133"/>
    <mergeCell ref="D130:G130"/>
    <mergeCell ref="J130:K130"/>
    <mergeCell ref="L130:O130"/>
    <mergeCell ref="L131:O131"/>
    <mergeCell ref="D132:G132"/>
    <mergeCell ref="J132:K132"/>
    <mergeCell ref="L132:O1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A133" workbookViewId="0">
      <selection activeCell="R133" sqref="R133"/>
    </sheetView>
  </sheetViews>
  <sheetFormatPr defaultColWidth="8.85546875" defaultRowHeight="15" x14ac:dyDescent="0.25"/>
  <cols>
    <col min="1" max="1" width="3.42578125" customWidth="1"/>
    <col min="2" max="2" width="3.7109375" customWidth="1"/>
    <col min="3" max="3" width="14.7109375" customWidth="1"/>
    <col min="4" max="5" width="9.42578125" customWidth="1"/>
    <col min="6" max="6" width="10.7109375" customWidth="1"/>
    <col min="7" max="7" width="6" customWidth="1"/>
    <col min="8" max="8" width="4.42578125" customWidth="1"/>
    <col min="9" max="9" width="9.85546875" customWidth="1"/>
    <col min="10" max="10" width="10.28515625" customWidth="1"/>
    <col min="11" max="12" width="5.140625" customWidth="1"/>
    <col min="13" max="13" width="1.7109375" customWidth="1"/>
    <col min="14" max="14" width="10.7109375" customWidth="1"/>
    <col min="15" max="15" width="3.42578125" customWidth="1"/>
  </cols>
  <sheetData>
    <row r="1" spans="1:15" ht="2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2" t="s">
        <v>1</v>
      </c>
      <c r="C3" s="1"/>
      <c r="D3" s="113">
        <f>'[1]Rekapitulácia stavby'!I3</f>
        <v>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"/>
    </row>
    <row r="4" spans="1:15" ht="18" x14ac:dyDescent="0.25">
      <c r="A4" s="3"/>
      <c r="B4" s="4" t="s">
        <v>2</v>
      </c>
      <c r="C4" s="3"/>
      <c r="D4" s="94" t="s">
        <v>109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3"/>
    </row>
    <row r="5" spans="1:15" x14ac:dyDescent="0.25">
      <c r="A5" s="3"/>
      <c r="B5" s="2" t="s">
        <v>4</v>
      </c>
      <c r="C5" s="3"/>
      <c r="D5" s="5" t="s">
        <v>5</v>
      </c>
      <c r="E5" s="3"/>
      <c r="F5" s="3"/>
      <c r="G5" s="3"/>
      <c r="H5" s="3"/>
      <c r="I5" s="3"/>
      <c r="J5" s="3"/>
      <c r="K5" s="2" t="s">
        <v>6</v>
      </c>
      <c r="L5" s="3"/>
      <c r="M5" s="5" t="s">
        <v>5</v>
      </c>
      <c r="N5" s="3"/>
      <c r="O5" s="3"/>
    </row>
    <row r="6" spans="1:15" x14ac:dyDescent="0.25">
      <c r="A6" s="3"/>
      <c r="B6" s="2" t="s">
        <v>7</v>
      </c>
      <c r="C6" s="3"/>
      <c r="D6" s="5" t="s">
        <v>8</v>
      </c>
      <c r="E6" s="3"/>
      <c r="F6" s="3"/>
      <c r="G6" s="3"/>
      <c r="H6" s="3"/>
      <c r="I6" s="3"/>
      <c r="J6" s="3"/>
      <c r="K6" s="2" t="s">
        <v>9</v>
      </c>
      <c r="L6" s="3"/>
      <c r="M6" s="115">
        <f>'[1]Rekapitulácia stavby'!AL5</f>
        <v>0</v>
      </c>
      <c r="N6" s="115"/>
      <c r="O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2" t="s">
        <v>10</v>
      </c>
      <c r="C8" s="3"/>
      <c r="D8" s="3"/>
      <c r="E8" s="3"/>
      <c r="F8" s="3"/>
      <c r="G8" s="3"/>
      <c r="H8" s="3"/>
      <c r="I8" s="3"/>
      <c r="J8" s="3"/>
      <c r="K8" s="2" t="s">
        <v>11</v>
      </c>
      <c r="L8" s="3"/>
      <c r="M8" s="92" t="str">
        <f>IF('[1]Rekapitulácia stavby'!AL7="","",'[1]Rekapitulácia stavby'!AL7)</f>
        <v/>
      </c>
      <c r="N8" s="92"/>
      <c r="O8" s="3"/>
    </row>
    <row r="9" spans="1:15" x14ac:dyDescent="0.25">
      <c r="A9" s="3"/>
      <c r="B9" s="3"/>
      <c r="C9" s="5" t="str">
        <f>IF('[1]Rekapitulácia stavby'!C8="","",'[1]Rekapitulácia stavby'!C8)</f>
        <v/>
      </c>
      <c r="D9" s="3"/>
      <c r="E9" s="3"/>
      <c r="F9" s="3"/>
      <c r="G9" s="3"/>
      <c r="H9" s="3"/>
      <c r="I9" s="3"/>
      <c r="J9" s="3"/>
      <c r="K9" s="2" t="s">
        <v>12</v>
      </c>
      <c r="L9" s="3"/>
      <c r="M9" s="92" t="str">
        <f>IF('[1]Rekapitulácia stavby'!AL8="","",'[1]Rekapitulácia stavby'!AL8)</f>
        <v/>
      </c>
      <c r="N9" s="92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2" t="s">
        <v>13</v>
      </c>
      <c r="C11" s="3"/>
      <c r="D11" s="3"/>
      <c r="E11" s="3"/>
      <c r="F11" s="3"/>
      <c r="G11" s="3"/>
      <c r="H11" s="3"/>
      <c r="I11" s="3"/>
      <c r="J11" s="3"/>
      <c r="K11" s="2" t="s">
        <v>11</v>
      </c>
      <c r="L11" s="3"/>
      <c r="M11" s="92" t="s">
        <v>5</v>
      </c>
      <c r="N11" s="92"/>
      <c r="O11" s="3"/>
    </row>
    <row r="12" spans="1:15" x14ac:dyDescent="0.25">
      <c r="A12" s="3"/>
      <c r="B12" s="3"/>
      <c r="C12" s="5" t="s">
        <v>14</v>
      </c>
      <c r="D12" s="3"/>
      <c r="E12" s="3"/>
      <c r="F12" s="3"/>
      <c r="G12" s="3"/>
      <c r="H12" s="3"/>
      <c r="I12" s="3"/>
      <c r="J12" s="3"/>
      <c r="K12" s="2" t="s">
        <v>12</v>
      </c>
      <c r="L12" s="3"/>
      <c r="M12" s="92" t="s">
        <v>5</v>
      </c>
      <c r="N12" s="92"/>
      <c r="O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/>
      <c r="B14" s="2" t="s">
        <v>15</v>
      </c>
      <c r="C14" s="3"/>
      <c r="D14" s="3"/>
      <c r="E14" s="3"/>
      <c r="F14" s="3"/>
      <c r="G14" s="3"/>
      <c r="H14" s="3"/>
      <c r="I14" s="3"/>
      <c r="J14" s="3"/>
      <c r="K14" s="2" t="s">
        <v>11</v>
      </c>
      <c r="L14" s="3"/>
      <c r="M14" s="92" t="str">
        <f>IF('[1]Rekapitulácia stavby'!AL13="","",'[1]Rekapitulácia stavby'!AL13)</f>
        <v/>
      </c>
      <c r="N14" s="92"/>
      <c r="O14" s="3"/>
    </row>
    <row r="15" spans="1:15" x14ac:dyDescent="0.25">
      <c r="A15" s="3"/>
      <c r="B15" s="3"/>
      <c r="C15" s="5" t="str">
        <f>IF('[1]Rekapitulácia stavby'!C14="","",'[1]Rekapitulácia stavby'!C14)</f>
        <v/>
      </c>
      <c r="D15" s="3"/>
      <c r="E15" s="3"/>
      <c r="F15" s="3"/>
      <c r="G15" s="3"/>
      <c r="H15" s="3"/>
      <c r="I15" s="3"/>
      <c r="J15" s="3"/>
      <c r="K15" s="2" t="s">
        <v>12</v>
      </c>
      <c r="L15" s="3"/>
      <c r="M15" s="92" t="str">
        <f>IF('[1]Rekapitulácia stavby'!AL14="","",'[1]Rekapitulácia stavby'!AL14)</f>
        <v/>
      </c>
      <c r="N15" s="92"/>
      <c r="O15" s="3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2" t="s">
        <v>16</v>
      </c>
      <c r="C17" s="3"/>
      <c r="D17" s="3"/>
      <c r="E17" s="3"/>
      <c r="F17" s="3"/>
      <c r="G17" s="3"/>
      <c r="H17" s="3"/>
      <c r="I17" s="3"/>
      <c r="J17" s="3"/>
      <c r="K17" s="2" t="s">
        <v>11</v>
      </c>
      <c r="L17" s="3"/>
      <c r="M17" s="92" t="str">
        <f>IF('[1]Rekapitulácia stavby'!AL16="","",'[1]Rekapitulácia stavby'!AL16)</f>
        <v/>
      </c>
      <c r="N17" s="92"/>
      <c r="O17" s="3"/>
    </row>
    <row r="18" spans="1:15" x14ac:dyDescent="0.25">
      <c r="A18" s="3"/>
      <c r="B18" s="3"/>
      <c r="C18" s="5" t="str">
        <f>IF('[1]Rekapitulácia stavby'!C17="","",'[1]Rekapitulácia stavby'!C17)</f>
        <v/>
      </c>
      <c r="D18" s="3"/>
      <c r="E18" s="3"/>
      <c r="F18" s="3"/>
      <c r="G18" s="3"/>
      <c r="H18" s="3"/>
      <c r="I18" s="3"/>
      <c r="J18" s="3"/>
      <c r="K18" s="2" t="s">
        <v>12</v>
      </c>
      <c r="L18" s="3"/>
      <c r="M18" s="92" t="str">
        <f>IF('[1]Rekapitulácia stavby'!AL17="","",'[1]Rekapitulácia stavby'!AL17)</f>
        <v/>
      </c>
      <c r="N18" s="92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2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95" t="s">
        <v>5</v>
      </c>
      <c r="D21" s="95"/>
      <c r="E21" s="95"/>
      <c r="F21" s="95"/>
      <c r="G21" s="95"/>
      <c r="H21" s="95"/>
      <c r="I21" s="95"/>
      <c r="J21" s="95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"/>
    </row>
    <row r="24" spans="1:15" x14ac:dyDescent="0.25">
      <c r="A24" s="3"/>
      <c r="B24" s="7" t="s">
        <v>18</v>
      </c>
      <c r="C24" s="3"/>
      <c r="D24" s="3"/>
      <c r="E24" s="3"/>
      <c r="F24" s="3"/>
      <c r="G24" s="3"/>
      <c r="H24" s="3"/>
      <c r="I24" s="3"/>
      <c r="J24" s="3"/>
      <c r="K24" s="91">
        <f>L85</f>
        <v>0</v>
      </c>
      <c r="L24" s="91"/>
      <c r="M24" s="91"/>
      <c r="N24" s="91"/>
      <c r="O24" s="3"/>
    </row>
    <row r="25" spans="1:15" x14ac:dyDescent="0.25">
      <c r="A25" s="3"/>
      <c r="B25" s="8" t="s">
        <v>19</v>
      </c>
      <c r="C25" s="3"/>
      <c r="D25" s="3"/>
      <c r="E25" s="3"/>
      <c r="F25" s="3"/>
      <c r="G25" s="3"/>
      <c r="H25" s="3"/>
      <c r="I25" s="3"/>
      <c r="J25" s="3"/>
      <c r="K25" s="91">
        <f>L94</f>
        <v>0</v>
      </c>
      <c r="L25" s="91"/>
      <c r="M25" s="91"/>
      <c r="N25" s="91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9" t="s">
        <v>20</v>
      </c>
      <c r="C27" s="3"/>
      <c r="D27" s="3"/>
      <c r="E27" s="3"/>
      <c r="F27" s="3"/>
      <c r="G27" s="3"/>
      <c r="H27" s="3"/>
      <c r="I27" s="3"/>
      <c r="J27" s="3"/>
      <c r="K27" s="125">
        <f>ROUND(K24+K25,2)</f>
        <v>0</v>
      </c>
      <c r="L27" s="112"/>
      <c r="M27" s="112"/>
      <c r="N27" s="112"/>
      <c r="O27" s="3"/>
    </row>
    <row r="28" spans="1:15" x14ac:dyDescent="0.25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"/>
    </row>
    <row r="29" spans="1:15" x14ac:dyDescent="0.25">
      <c r="A29" s="3"/>
      <c r="B29" s="10" t="s">
        <v>21</v>
      </c>
      <c r="C29" s="10" t="s">
        <v>22</v>
      </c>
      <c r="D29" s="11">
        <v>0.2</v>
      </c>
      <c r="E29" s="12" t="s">
        <v>23</v>
      </c>
      <c r="F29" s="122">
        <f>ROUND((SUM(BC94:BC95)+SUM(BC113:BC141)), 2)</f>
        <v>0</v>
      </c>
      <c r="G29" s="112"/>
      <c r="H29" s="112"/>
      <c r="I29" s="3"/>
      <c r="J29" s="3"/>
      <c r="K29" s="122">
        <f>ROUND(ROUND((SUM(BC94:BC95)+SUM(BC113:BC141)), 2)*D29, 2)</f>
        <v>0</v>
      </c>
      <c r="L29" s="112"/>
      <c r="M29" s="112"/>
      <c r="N29" s="112"/>
      <c r="O29" s="3"/>
    </row>
    <row r="30" spans="1:15" x14ac:dyDescent="0.25">
      <c r="A30" s="3"/>
      <c r="B30" s="3"/>
      <c r="C30" s="10" t="s">
        <v>24</v>
      </c>
      <c r="D30" s="11">
        <v>0.2</v>
      </c>
      <c r="E30" s="12" t="s">
        <v>23</v>
      </c>
      <c r="F30" s="122">
        <f>ROUND((SUM(BD94:BD95)+SUM(BD113:BD141)), 2)</f>
        <v>0</v>
      </c>
      <c r="G30" s="112"/>
      <c r="H30" s="112"/>
      <c r="I30" s="3"/>
      <c r="J30" s="3"/>
      <c r="K30" s="122">
        <f>ROUND(ROUND((SUM(BD94:BD95)+SUM(BD113:BD141)), 2)*D30, 2)</f>
        <v>0</v>
      </c>
      <c r="L30" s="112"/>
      <c r="M30" s="112"/>
      <c r="N30" s="112"/>
      <c r="O30" s="3"/>
    </row>
    <row r="31" spans="1:15" x14ac:dyDescent="0.25">
      <c r="A31" s="3"/>
      <c r="B31" s="3"/>
      <c r="C31" s="10" t="s">
        <v>25</v>
      </c>
      <c r="D31" s="11">
        <v>0.2</v>
      </c>
      <c r="E31" s="12" t="s">
        <v>23</v>
      </c>
      <c r="F31" s="122">
        <f>ROUND((SUM(BE94:BE95)+SUM(BE113:BE141)), 2)</f>
        <v>0</v>
      </c>
      <c r="G31" s="112"/>
      <c r="H31" s="112"/>
      <c r="I31" s="3"/>
      <c r="J31" s="3"/>
      <c r="K31" s="122">
        <v>0</v>
      </c>
      <c r="L31" s="112"/>
      <c r="M31" s="112"/>
      <c r="N31" s="112"/>
      <c r="O31" s="3"/>
    </row>
    <row r="32" spans="1:15" x14ac:dyDescent="0.25">
      <c r="A32" s="3"/>
      <c r="B32" s="3"/>
      <c r="C32" s="10" t="s">
        <v>26</v>
      </c>
      <c r="D32" s="11">
        <v>0.2</v>
      </c>
      <c r="E32" s="12" t="s">
        <v>23</v>
      </c>
      <c r="F32" s="122">
        <f>ROUND((SUM(BF94:BF95)+SUM(BF113:BF141)), 2)</f>
        <v>0</v>
      </c>
      <c r="G32" s="112"/>
      <c r="H32" s="112"/>
      <c r="I32" s="3"/>
      <c r="J32" s="3"/>
      <c r="K32" s="122">
        <v>0</v>
      </c>
      <c r="L32" s="112"/>
      <c r="M32" s="112"/>
      <c r="N32" s="112"/>
      <c r="O32" s="3"/>
    </row>
    <row r="33" spans="1:15" x14ac:dyDescent="0.25">
      <c r="A33" s="3"/>
      <c r="B33" s="3"/>
      <c r="C33" s="10" t="s">
        <v>27</v>
      </c>
      <c r="D33" s="11">
        <v>0</v>
      </c>
      <c r="E33" s="12" t="s">
        <v>23</v>
      </c>
      <c r="F33" s="122">
        <f>ROUND((SUM(BG94:BG95)+SUM(BG113:BG141)), 2)</f>
        <v>0</v>
      </c>
      <c r="G33" s="112"/>
      <c r="H33" s="112"/>
      <c r="I33" s="3"/>
      <c r="J33" s="3"/>
      <c r="K33" s="122">
        <v>0</v>
      </c>
      <c r="L33" s="112"/>
      <c r="M33" s="112"/>
      <c r="N33" s="112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x14ac:dyDescent="0.25">
      <c r="A35" s="13"/>
      <c r="B35" s="14" t="s">
        <v>28</v>
      </c>
      <c r="C35" s="15"/>
      <c r="D35" s="15"/>
      <c r="E35" s="16" t="s">
        <v>29</v>
      </c>
      <c r="F35" s="17" t="s">
        <v>30</v>
      </c>
      <c r="G35" s="15"/>
      <c r="H35" s="15"/>
      <c r="I35" s="15"/>
      <c r="J35" s="123">
        <f>SUM(K27:K33)</f>
        <v>0</v>
      </c>
      <c r="K35" s="123"/>
      <c r="L35" s="123"/>
      <c r="M35" s="123"/>
      <c r="N35" s="124"/>
      <c r="O35" s="1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3"/>
      <c r="B47" s="18" t="s">
        <v>31</v>
      </c>
      <c r="C47" s="6"/>
      <c r="D47" s="6"/>
      <c r="E47" s="6"/>
      <c r="F47" s="19"/>
      <c r="G47" s="3"/>
      <c r="H47" s="18" t="s">
        <v>32</v>
      </c>
      <c r="I47" s="6"/>
      <c r="J47" s="6"/>
      <c r="K47" s="6"/>
      <c r="L47" s="6"/>
      <c r="M47" s="6"/>
      <c r="N47" s="19"/>
      <c r="O47" s="3"/>
    </row>
    <row r="48" spans="1:15" x14ac:dyDescent="0.25">
      <c r="A48" s="1"/>
      <c r="B48" s="20"/>
      <c r="C48" s="1"/>
      <c r="D48" s="1"/>
      <c r="E48" s="1"/>
      <c r="F48" s="21"/>
      <c r="G48" s="1"/>
      <c r="H48" s="20"/>
      <c r="I48" s="1"/>
      <c r="J48" s="1"/>
      <c r="K48" s="1"/>
      <c r="L48" s="1"/>
      <c r="M48" s="1"/>
      <c r="N48" s="21"/>
      <c r="O48" s="1"/>
    </row>
    <row r="49" spans="1:15" x14ac:dyDescent="0.25">
      <c r="A49" s="1"/>
      <c r="B49" s="20"/>
      <c r="C49" s="1"/>
      <c r="D49" s="1"/>
      <c r="E49" s="1"/>
      <c r="F49" s="21"/>
      <c r="G49" s="1"/>
      <c r="H49" s="20"/>
      <c r="I49" s="1"/>
      <c r="J49" s="1"/>
      <c r="K49" s="1"/>
      <c r="L49" s="1"/>
      <c r="M49" s="1"/>
      <c r="N49" s="21"/>
      <c r="O49" s="1"/>
    </row>
    <row r="50" spans="1:15" x14ac:dyDescent="0.25">
      <c r="A50" s="1"/>
      <c r="B50" s="20"/>
      <c r="C50" s="1"/>
      <c r="D50" s="1"/>
      <c r="E50" s="1"/>
      <c r="F50" s="21"/>
      <c r="G50" s="1"/>
      <c r="H50" s="20"/>
      <c r="I50" s="1"/>
      <c r="J50" s="1"/>
      <c r="K50" s="1"/>
      <c r="L50" s="1"/>
      <c r="M50" s="1"/>
      <c r="N50" s="21"/>
      <c r="O50" s="1"/>
    </row>
    <row r="51" spans="1:15" x14ac:dyDescent="0.25">
      <c r="A51" s="1"/>
      <c r="B51" s="20"/>
      <c r="C51" s="1"/>
      <c r="D51" s="1"/>
      <c r="E51" s="1"/>
      <c r="F51" s="21"/>
      <c r="G51" s="1"/>
      <c r="H51" s="20"/>
      <c r="I51" s="1"/>
      <c r="J51" s="1"/>
      <c r="K51" s="1"/>
      <c r="L51" s="1"/>
      <c r="M51" s="1"/>
      <c r="N51" s="21"/>
      <c r="O51" s="1"/>
    </row>
    <row r="52" spans="1:15" x14ac:dyDescent="0.25">
      <c r="A52" s="1"/>
      <c r="B52" s="20"/>
      <c r="C52" s="1"/>
      <c r="D52" s="1"/>
      <c r="E52" s="1"/>
      <c r="F52" s="21"/>
      <c r="G52" s="1"/>
      <c r="H52" s="20"/>
      <c r="I52" s="1"/>
      <c r="J52" s="1"/>
      <c r="K52" s="1"/>
      <c r="L52" s="1"/>
      <c r="M52" s="1"/>
      <c r="N52" s="21"/>
      <c r="O52" s="1"/>
    </row>
    <row r="53" spans="1:15" x14ac:dyDescent="0.25">
      <c r="A53" s="1"/>
      <c r="B53" s="20"/>
      <c r="C53" s="1"/>
      <c r="D53" s="1"/>
      <c r="E53" s="1"/>
      <c r="F53" s="21"/>
      <c r="G53" s="1"/>
      <c r="H53" s="20"/>
      <c r="I53" s="1"/>
      <c r="J53" s="1"/>
      <c r="K53" s="1"/>
      <c r="L53" s="1"/>
      <c r="M53" s="1"/>
      <c r="N53" s="21"/>
      <c r="O53" s="1"/>
    </row>
    <row r="54" spans="1:15" x14ac:dyDescent="0.25">
      <c r="A54" s="1"/>
      <c r="B54" s="20"/>
      <c r="C54" s="1"/>
      <c r="D54" s="1"/>
      <c r="E54" s="1"/>
      <c r="F54" s="21"/>
      <c r="G54" s="1"/>
      <c r="H54" s="20"/>
      <c r="I54" s="1"/>
      <c r="J54" s="1"/>
      <c r="K54" s="1"/>
      <c r="L54" s="1"/>
      <c r="M54" s="1"/>
      <c r="N54" s="21"/>
      <c r="O54" s="1"/>
    </row>
    <row r="55" spans="1:15" x14ac:dyDescent="0.25">
      <c r="A55" s="1"/>
      <c r="B55" s="20"/>
      <c r="C55" s="1"/>
      <c r="D55" s="1"/>
      <c r="E55" s="1"/>
      <c r="F55" s="21"/>
      <c r="G55" s="1"/>
      <c r="H55" s="20"/>
      <c r="I55" s="1"/>
      <c r="J55" s="1"/>
      <c r="K55" s="1"/>
      <c r="L55" s="1"/>
      <c r="M55" s="1"/>
      <c r="N55" s="21"/>
      <c r="O55" s="1"/>
    </row>
    <row r="56" spans="1:15" x14ac:dyDescent="0.25">
      <c r="A56" s="3"/>
      <c r="B56" s="22" t="s">
        <v>33</v>
      </c>
      <c r="C56" s="23"/>
      <c r="D56" s="23"/>
      <c r="E56" s="24" t="s">
        <v>34</v>
      </c>
      <c r="F56" s="25"/>
      <c r="G56" s="3"/>
      <c r="H56" s="22" t="s">
        <v>33</v>
      </c>
      <c r="I56" s="23"/>
      <c r="J56" s="23"/>
      <c r="K56" s="23"/>
      <c r="L56" s="24" t="s">
        <v>34</v>
      </c>
      <c r="M56" s="23"/>
      <c r="N56" s="25"/>
      <c r="O56" s="3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3"/>
      <c r="B58" s="18" t="s">
        <v>35</v>
      </c>
      <c r="C58" s="6"/>
      <c r="D58" s="6"/>
      <c r="E58" s="6"/>
      <c r="F58" s="19"/>
      <c r="G58" s="3"/>
      <c r="H58" s="18" t="s">
        <v>36</v>
      </c>
      <c r="I58" s="6"/>
      <c r="J58" s="6"/>
      <c r="K58" s="6"/>
      <c r="L58" s="6"/>
      <c r="M58" s="6"/>
      <c r="N58" s="19"/>
      <c r="O58" s="3"/>
    </row>
    <row r="59" spans="1:15" x14ac:dyDescent="0.25">
      <c r="A59" s="1"/>
      <c r="B59" s="20"/>
      <c r="C59" s="1"/>
      <c r="D59" s="1"/>
      <c r="E59" s="1"/>
      <c r="F59" s="21"/>
      <c r="G59" s="1"/>
      <c r="H59" s="20"/>
      <c r="I59" s="1"/>
      <c r="J59" s="1"/>
      <c r="K59" s="1"/>
      <c r="L59" s="1"/>
      <c r="M59" s="1"/>
      <c r="N59" s="21"/>
      <c r="O59" s="1"/>
    </row>
    <row r="60" spans="1:15" x14ac:dyDescent="0.25">
      <c r="A60" s="1"/>
      <c r="B60" s="20"/>
      <c r="C60" s="1"/>
      <c r="D60" s="1"/>
      <c r="E60" s="1"/>
      <c r="F60" s="21"/>
      <c r="G60" s="1"/>
      <c r="H60" s="20"/>
      <c r="I60" s="1"/>
      <c r="J60" s="1"/>
      <c r="K60" s="1"/>
      <c r="L60" s="1"/>
      <c r="M60" s="1"/>
      <c r="N60" s="21"/>
      <c r="O60" s="1"/>
    </row>
    <row r="61" spans="1:15" x14ac:dyDescent="0.25">
      <c r="A61" s="1"/>
      <c r="B61" s="20"/>
      <c r="C61" s="1"/>
      <c r="D61" s="1"/>
      <c r="E61" s="1"/>
      <c r="F61" s="21"/>
      <c r="G61" s="1"/>
      <c r="H61" s="20"/>
      <c r="I61" s="1"/>
      <c r="J61" s="1"/>
      <c r="K61" s="1"/>
      <c r="L61" s="1"/>
      <c r="M61" s="1"/>
      <c r="N61" s="21"/>
      <c r="O61" s="1"/>
    </row>
    <row r="62" spans="1:15" x14ac:dyDescent="0.25">
      <c r="A62" s="1"/>
      <c r="B62" s="20"/>
      <c r="C62" s="1"/>
      <c r="D62" s="1"/>
      <c r="E62" s="1"/>
      <c r="F62" s="21"/>
      <c r="G62" s="1"/>
      <c r="H62" s="20"/>
      <c r="I62" s="1"/>
      <c r="J62" s="1"/>
      <c r="K62" s="1"/>
      <c r="L62" s="1"/>
      <c r="M62" s="1"/>
      <c r="N62" s="21"/>
      <c r="O62" s="1"/>
    </row>
    <row r="63" spans="1:15" x14ac:dyDescent="0.25">
      <c r="A63" s="1"/>
      <c r="B63" s="20"/>
      <c r="C63" s="1"/>
      <c r="D63" s="1"/>
      <c r="E63" s="1"/>
      <c r="F63" s="21"/>
      <c r="G63" s="1"/>
      <c r="H63" s="20"/>
      <c r="I63" s="1"/>
      <c r="J63" s="1"/>
      <c r="K63" s="1"/>
      <c r="L63" s="1"/>
      <c r="M63" s="1"/>
      <c r="N63" s="21"/>
      <c r="O63" s="1"/>
    </row>
    <row r="64" spans="1:15" x14ac:dyDescent="0.25">
      <c r="A64" s="1"/>
      <c r="B64" s="20"/>
      <c r="C64" s="1"/>
      <c r="D64" s="1"/>
      <c r="E64" s="1"/>
      <c r="F64" s="21"/>
      <c r="G64" s="1"/>
      <c r="H64" s="20"/>
      <c r="I64" s="1"/>
      <c r="J64" s="1"/>
      <c r="K64" s="1"/>
      <c r="L64" s="1"/>
      <c r="M64" s="1"/>
      <c r="N64" s="21"/>
      <c r="O64" s="1"/>
    </row>
    <row r="65" spans="1:15" x14ac:dyDescent="0.25">
      <c r="A65" s="1"/>
      <c r="B65" s="20"/>
      <c r="C65" s="1"/>
      <c r="D65" s="1"/>
      <c r="E65" s="1"/>
      <c r="F65" s="21"/>
      <c r="G65" s="1"/>
      <c r="H65" s="20"/>
      <c r="I65" s="1"/>
      <c r="J65" s="1"/>
      <c r="K65" s="1"/>
      <c r="L65" s="1"/>
      <c r="M65" s="1"/>
      <c r="N65" s="21"/>
      <c r="O65" s="1"/>
    </row>
    <row r="66" spans="1:15" x14ac:dyDescent="0.25">
      <c r="A66" s="1"/>
      <c r="B66" s="20"/>
      <c r="C66" s="1"/>
      <c r="D66" s="1"/>
      <c r="E66" s="1"/>
      <c r="F66" s="21"/>
      <c r="G66" s="1"/>
      <c r="H66" s="20"/>
      <c r="I66" s="1"/>
      <c r="J66" s="1"/>
      <c r="K66" s="1"/>
      <c r="L66" s="1"/>
      <c r="M66" s="1"/>
      <c r="N66" s="21"/>
      <c r="O66" s="1"/>
    </row>
    <row r="67" spans="1:15" x14ac:dyDescent="0.25">
      <c r="A67" s="3"/>
      <c r="B67" s="22" t="s">
        <v>33</v>
      </c>
      <c r="C67" s="23"/>
      <c r="D67" s="23"/>
      <c r="E67" s="24" t="s">
        <v>34</v>
      </c>
      <c r="F67" s="25"/>
      <c r="G67" s="3"/>
      <c r="H67" s="22" t="s">
        <v>33</v>
      </c>
      <c r="I67" s="23"/>
      <c r="J67" s="23"/>
      <c r="K67" s="23"/>
      <c r="L67" s="24" t="s">
        <v>34</v>
      </c>
      <c r="M67" s="23"/>
      <c r="N67" s="25"/>
      <c r="O67" s="3"/>
    </row>
    <row r="68" spans="1:1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72" spans="1:1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ht="21" x14ac:dyDescent="0.25">
      <c r="A73" s="80" t="s">
        <v>37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2" t="s">
        <v>1</v>
      </c>
      <c r="B75" s="3"/>
      <c r="C75" s="3"/>
      <c r="D75" s="113">
        <f>D3</f>
        <v>0</v>
      </c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3"/>
    </row>
    <row r="76" spans="1:15" ht="18" x14ac:dyDescent="0.25">
      <c r="A76" s="28" t="s">
        <v>2</v>
      </c>
      <c r="B76" s="3"/>
      <c r="C76" s="3"/>
      <c r="D76" s="73" t="str">
        <f>D4</f>
        <v>1 - Okolie kostola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2" t="s">
        <v>7</v>
      </c>
      <c r="B78" s="3"/>
      <c r="C78" s="3"/>
      <c r="D78" s="5" t="str">
        <f>D6</f>
        <v>Bielovce</v>
      </c>
      <c r="E78" s="3"/>
      <c r="F78" s="3"/>
      <c r="G78" s="3"/>
      <c r="H78" s="3"/>
      <c r="I78" s="2" t="s">
        <v>9</v>
      </c>
      <c r="J78" s="3"/>
      <c r="K78" s="115">
        <f>IF(M6="","",M6)</f>
        <v>0</v>
      </c>
      <c r="L78" s="115"/>
      <c r="M78" s="115"/>
      <c r="N78" s="115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2" t="s">
        <v>10</v>
      </c>
      <c r="B80" s="3"/>
      <c r="C80" s="3"/>
      <c r="D80" s="5" t="str">
        <f>C9</f>
        <v/>
      </c>
      <c r="E80" s="3"/>
      <c r="F80" s="3"/>
      <c r="G80" s="3"/>
      <c r="H80" s="3"/>
      <c r="I80" s="2" t="s">
        <v>15</v>
      </c>
      <c r="J80" s="3"/>
      <c r="K80" s="92" t="str">
        <f>C15</f>
        <v/>
      </c>
      <c r="L80" s="92"/>
      <c r="M80" s="92"/>
      <c r="N80" s="92"/>
      <c r="O80" s="92"/>
    </row>
    <row r="81" spans="1:15" x14ac:dyDescent="0.25">
      <c r="A81" s="2" t="s">
        <v>13</v>
      </c>
      <c r="B81" s="3"/>
      <c r="C81" s="3"/>
      <c r="D81" s="5" t="str">
        <f>IF(C12="","",C12)</f>
        <v>KAPE s.r.o.</v>
      </c>
      <c r="E81" s="3"/>
      <c r="F81" s="3"/>
      <c r="G81" s="3"/>
      <c r="H81" s="3"/>
      <c r="I81" s="2" t="s">
        <v>16</v>
      </c>
      <c r="J81" s="3"/>
      <c r="K81" s="92" t="str">
        <f>C18</f>
        <v/>
      </c>
      <c r="L81" s="92"/>
      <c r="M81" s="92"/>
      <c r="N81" s="92"/>
      <c r="O81" s="92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120" t="s">
        <v>38</v>
      </c>
      <c r="B83" s="121"/>
      <c r="C83" s="121"/>
      <c r="D83" s="121"/>
      <c r="E83" s="121"/>
      <c r="F83" s="13"/>
      <c r="G83" s="13"/>
      <c r="H83" s="13"/>
      <c r="I83" s="13"/>
      <c r="J83" s="13"/>
      <c r="K83" s="13"/>
      <c r="L83" s="120" t="s">
        <v>39</v>
      </c>
      <c r="M83" s="121"/>
      <c r="N83" s="121"/>
      <c r="O83" s="121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8" x14ac:dyDescent="0.25">
      <c r="A85" s="29" t="s">
        <v>40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71">
        <f>L113</f>
        <v>0</v>
      </c>
      <c r="M85" s="110"/>
      <c r="N85" s="110"/>
      <c r="O85" s="110"/>
    </row>
    <row r="86" spans="1:15" ht="18" x14ac:dyDescent="0.25">
      <c r="A86" s="30"/>
      <c r="B86" s="31" t="s">
        <v>41</v>
      </c>
      <c r="C86" s="30"/>
      <c r="D86" s="30"/>
      <c r="E86" s="30"/>
      <c r="F86" s="30"/>
      <c r="G86" s="30"/>
      <c r="H86" s="30"/>
      <c r="I86" s="30"/>
      <c r="J86" s="30"/>
      <c r="K86" s="30"/>
      <c r="L86" s="116">
        <f>L114</f>
        <v>0</v>
      </c>
      <c r="M86" s="117"/>
      <c r="N86" s="117"/>
      <c r="O86" s="117"/>
    </row>
    <row r="87" spans="1:15" x14ac:dyDescent="0.25">
      <c r="A87" s="32"/>
      <c r="B87" s="33" t="s">
        <v>42</v>
      </c>
      <c r="C87" s="32"/>
      <c r="D87" s="32"/>
      <c r="E87" s="32"/>
      <c r="F87" s="32"/>
      <c r="G87" s="32"/>
      <c r="H87" s="32"/>
      <c r="I87" s="32"/>
      <c r="J87" s="32"/>
      <c r="K87" s="32"/>
      <c r="L87" s="118">
        <f>L115</f>
        <v>0</v>
      </c>
      <c r="M87" s="119"/>
      <c r="N87" s="119"/>
      <c r="O87" s="119"/>
    </row>
    <row r="88" spans="1:15" x14ac:dyDescent="0.25">
      <c r="A88" s="32"/>
      <c r="B88" s="33" t="s">
        <v>43</v>
      </c>
      <c r="C88" s="32"/>
      <c r="D88" s="32"/>
      <c r="E88" s="32"/>
      <c r="F88" s="32"/>
      <c r="G88" s="32"/>
      <c r="H88" s="32"/>
      <c r="I88" s="32"/>
      <c r="J88" s="32"/>
      <c r="K88" s="32"/>
      <c r="L88" s="118">
        <f>L125</f>
        <v>0</v>
      </c>
      <c r="M88" s="119"/>
      <c r="N88" s="119"/>
      <c r="O88" s="119"/>
    </row>
    <row r="89" spans="1:15" x14ac:dyDescent="0.25">
      <c r="A89" s="32"/>
      <c r="B89" s="33" t="s">
        <v>45</v>
      </c>
      <c r="C89" s="32"/>
      <c r="D89" s="32"/>
      <c r="E89" s="32"/>
      <c r="F89" s="32"/>
      <c r="G89" s="32"/>
      <c r="H89" s="32"/>
      <c r="I89" s="32"/>
      <c r="J89" s="32"/>
      <c r="K89" s="32"/>
      <c r="L89" s="118">
        <f>L127</f>
        <v>0</v>
      </c>
      <c r="M89" s="119"/>
      <c r="N89" s="119"/>
      <c r="O89" s="119"/>
    </row>
    <row r="90" spans="1:15" x14ac:dyDescent="0.25">
      <c r="A90" s="32"/>
      <c r="B90" s="33" t="s">
        <v>46</v>
      </c>
      <c r="C90" s="32"/>
      <c r="D90" s="32"/>
      <c r="E90" s="32"/>
      <c r="F90" s="32"/>
      <c r="G90" s="32"/>
      <c r="H90" s="32"/>
      <c r="I90" s="32"/>
      <c r="J90" s="32"/>
      <c r="K90" s="32"/>
      <c r="L90" s="118">
        <f>L130</f>
        <v>0</v>
      </c>
      <c r="M90" s="119"/>
      <c r="N90" s="119"/>
      <c r="O90" s="119"/>
    </row>
    <row r="91" spans="1:15" ht="18" x14ac:dyDescent="0.25">
      <c r="A91" s="30"/>
      <c r="B91" s="31" t="s">
        <v>110</v>
      </c>
      <c r="C91" s="30"/>
      <c r="D91" s="30"/>
      <c r="E91" s="30"/>
      <c r="F91" s="30"/>
      <c r="G91" s="30"/>
      <c r="H91" s="30"/>
      <c r="I91" s="30"/>
      <c r="J91" s="30"/>
      <c r="K91" s="30"/>
      <c r="L91" s="116">
        <f>L139</f>
        <v>0</v>
      </c>
      <c r="M91" s="117"/>
      <c r="N91" s="117"/>
      <c r="O91" s="117"/>
    </row>
    <row r="92" spans="1:15" x14ac:dyDescent="0.25">
      <c r="A92" s="32"/>
      <c r="B92" s="33" t="s">
        <v>111</v>
      </c>
      <c r="C92" s="32"/>
      <c r="D92" s="32"/>
      <c r="E92" s="32"/>
      <c r="F92" s="32"/>
      <c r="G92" s="32"/>
      <c r="H92" s="32"/>
      <c r="I92" s="32"/>
      <c r="J92" s="32"/>
      <c r="K92" s="32"/>
      <c r="L92" s="118">
        <f>L140</f>
        <v>0</v>
      </c>
      <c r="M92" s="119"/>
      <c r="N92" s="119"/>
      <c r="O92" s="119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8" x14ac:dyDescent="0.25">
      <c r="A94" s="29" t="s">
        <v>47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110">
        <v>0</v>
      </c>
      <c r="M94" s="111"/>
      <c r="N94" s="111"/>
      <c r="O94" s="111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8" x14ac:dyDescent="0.25">
      <c r="A96" s="34" t="s">
        <v>48</v>
      </c>
      <c r="B96" s="13"/>
      <c r="C96" s="13"/>
      <c r="D96" s="13"/>
      <c r="E96" s="13"/>
      <c r="F96" s="13"/>
      <c r="G96" s="13"/>
      <c r="H96" s="13"/>
      <c r="I96" s="13"/>
      <c r="J96" s="67">
        <f>ROUND(SUM(L85+L94),2)</f>
        <v>0</v>
      </c>
      <c r="K96" s="67"/>
      <c r="L96" s="67"/>
      <c r="M96" s="67"/>
      <c r="N96" s="67"/>
      <c r="O96" s="67"/>
    </row>
    <row r="97" spans="1:1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101" spans="1:1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21" x14ac:dyDescent="0.25">
      <c r="A102" s="80" t="s">
        <v>49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2" t="s">
        <v>1</v>
      </c>
      <c r="B104" s="3"/>
      <c r="C104" s="3"/>
      <c r="D104" s="113">
        <f>D3</f>
        <v>0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3"/>
    </row>
    <row r="105" spans="1:15" ht="18" x14ac:dyDescent="0.25">
      <c r="A105" s="28" t="s">
        <v>2</v>
      </c>
      <c r="B105" s="3"/>
      <c r="C105" s="3"/>
      <c r="D105" s="73" t="str">
        <f>D4</f>
        <v>1 - Okolie kostola</v>
      </c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2" t="s">
        <v>7</v>
      </c>
      <c r="B107" s="3"/>
      <c r="C107" s="3"/>
      <c r="D107" s="5" t="str">
        <f>D6</f>
        <v>Bielovce</v>
      </c>
      <c r="E107" s="3"/>
      <c r="F107" s="3"/>
      <c r="G107" s="3"/>
      <c r="H107" s="3"/>
      <c r="I107" s="2" t="s">
        <v>9</v>
      </c>
      <c r="J107" s="3"/>
      <c r="K107" s="115">
        <f>IF(M6="","",M6)</f>
        <v>0</v>
      </c>
      <c r="L107" s="115"/>
      <c r="M107" s="115"/>
      <c r="N107" s="115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2" t="s">
        <v>10</v>
      </c>
      <c r="B109" s="3"/>
      <c r="C109" s="3"/>
      <c r="D109" s="5" t="str">
        <f>C9</f>
        <v/>
      </c>
      <c r="E109" s="3"/>
      <c r="F109" s="3"/>
      <c r="G109" s="3"/>
      <c r="H109" s="3"/>
      <c r="I109" s="2" t="s">
        <v>15</v>
      </c>
      <c r="J109" s="3"/>
      <c r="K109" s="92" t="str">
        <f>C15</f>
        <v/>
      </c>
      <c r="L109" s="92"/>
      <c r="M109" s="92"/>
      <c r="N109" s="92"/>
      <c r="O109" s="92"/>
    </row>
    <row r="110" spans="1:15" x14ac:dyDescent="0.25">
      <c r="A110" s="2" t="s">
        <v>13</v>
      </c>
      <c r="B110" s="3"/>
      <c r="C110" s="3"/>
      <c r="D110" s="5" t="str">
        <f>IF(C12="","",C12)</f>
        <v>KAPE s.r.o.</v>
      </c>
      <c r="E110" s="3"/>
      <c r="F110" s="3"/>
      <c r="G110" s="3"/>
      <c r="H110" s="3"/>
      <c r="I110" s="2" t="s">
        <v>16</v>
      </c>
      <c r="J110" s="3"/>
      <c r="K110" s="92" t="str">
        <f>C18</f>
        <v/>
      </c>
      <c r="L110" s="92"/>
      <c r="M110" s="92"/>
      <c r="N110" s="92"/>
      <c r="O110" s="92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30" x14ac:dyDescent="0.25">
      <c r="A112" s="36" t="s">
        <v>50</v>
      </c>
      <c r="B112" s="37" t="s">
        <v>51</v>
      </c>
      <c r="C112" s="37" t="s">
        <v>52</v>
      </c>
      <c r="D112" s="106" t="s">
        <v>53</v>
      </c>
      <c r="E112" s="106"/>
      <c r="F112" s="106"/>
      <c r="G112" s="106"/>
      <c r="H112" s="37" t="s">
        <v>54</v>
      </c>
      <c r="I112" s="37" t="s">
        <v>55</v>
      </c>
      <c r="J112" s="106" t="s">
        <v>56</v>
      </c>
      <c r="K112" s="106"/>
      <c r="L112" s="106" t="s">
        <v>39</v>
      </c>
      <c r="M112" s="106"/>
      <c r="N112" s="106"/>
      <c r="O112" s="107"/>
    </row>
    <row r="113" spans="1:15" ht="18" x14ac:dyDescent="0.35">
      <c r="A113" s="38" t="s">
        <v>18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108">
        <f>BI113</f>
        <v>0</v>
      </c>
      <c r="M113" s="109"/>
      <c r="N113" s="109"/>
      <c r="O113" s="109"/>
    </row>
    <row r="114" spans="1:15" ht="18" x14ac:dyDescent="0.35">
      <c r="A114" s="39"/>
      <c r="B114" s="40" t="s">
        <v>41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02">
        <f>BI114</f>
        <v>0</v>
      </c>
      <c r="M114" s="103"/>
      <c r="N114" s="103"/>
      <c r="O114" s="103"/>
    </row>
    <row r="115" spans="1:15" ht="15.75" x14ac:dyDescent="0.3">
      <c r="A115" s="39"/>
      <c r="B115" s="41" t="s">
        <v>42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104">
        <f>BI115</f>
        <v>0</v>
      </c>
      <c r="M115" s="105"/>
      <c r="N115" s="105"/>
      <c r="O115" s="105"/>
    </row>
    <row r="116" spans="1:15" x14ac:dyDescent="0.25">
      <c r="A116" s="42" t="s">
        <v>57</v>
      </c>
      <c r="B116" s="42" t="s">
        <v>58</v>
      </c>
      <c r="C116" s="43" t="s">
        <v>59</v>
      </c>
      <c r="D116" s="101" t="s">
        <v>60</v>
      </c>
      <c r="E116" s="101"/>
      <c r="F116" s="101"/>
      <c r="G116" s="101"/>
      <c r="H116" s="44" t="s">
        <v>61</v>
      </c>
      <c r="I116" s="45">
        <v>108.04</v>
      </c>
      <c r="J116" s="98"/>
      <c r="K116" s="98"/>
      <c r="L116" s="98">
        <f t="shared" ref="L116:L124" si="0">ROUND(J116*I116,3)</f>
        <v>0</v>
      </c>
      <c r="M116" s="98"/>
      <c r="N116" s="98"/>
      <c r="O116" s="98"/>
    </row>
    <row r="117" spans="1:15" x14ac:dyDescent="0.25">
      <c r="A117" s="42" t="s">
        <v>62</v>
      </c>
      <c r="B117" s="42" t="s">
        <v>58</v>
      </c>
      <c r="C117" s="43" t="s">
        <v>63</v>
      </c>
      <c r="D117" s="101" t="s">
        <v>64</v>
      </c>
      <c r="E117" s="101"/>
      <c r="F117" s="101"/>
      <c r="G117" s="101"/>
      <c r="H117" s="44" t="s">
        <v>61</v>
      </c>
      <c r="I117" s="45">
        <v>108.04</v>
      </c>
      <c r="J117" s="98"/>
      <c r="K117" s="98"/>
      <c r="L117" s="98">
        <f t="shared" si="0"/>
        <v>0</v>
      </c>
      <c r="M117" s="98"/>
      <c r="N117" s="98"/>
      <c r="O117" s="98"/>
    </row>
    <row r="118" spans="1:15" x14ac:dyDescent="0.25">
      <c r="A118" s="42" t="s">
        <v>72</v>
      </c>
      <c r="B118" s="42" t="s">
        <v>58</v>
      </c>
      <c r="C118" s="43" t="s">
        <v>66</v>
      </c>
      <c r="D118" s="101" t="s">
        <v>67</v>
      </c>
      <c r="E118" s="101"/>
      <c r="F118" s="101"/>
      <c r="G118" s="101"/>
      <c r="H118" s="44" t="s">
        <v>68</v>
      </c>
      <c r="I118" s="45">
        <v>31.132000000000001</v>
      </c>
      <c r="J118" s="98"/>
      <c r="K118" s="98"/>
      <c r="L118" s="98">
        <f t="shared" si="0"/>
        <v>0</v>
      </c>
      <c r="M118" s="98"/>
      <c r="N118" s="98"/>
      <c r="O118" s="98"/>
    </row>
    <row r="119" spans="1:15" x14ac:dyDescent="0.25">
      <c r="A119" s="42" t="s">
        <v>75</v>
      </c>
      <c r="B119" s="42" t="s">
        <v>58</v>
      </c>
      <c r="C119" s="43" t="s">
        <v>70</v>
      </c>
      <c r="D119" s="101" t="s">
        <v>71</v>
      </c>
      <c r="E119" s="101"/>
      <c r="F119" s="101"/>
      <c r="G119" s="101"/>
      <c r="H119" s="44" t="s">
        <v>68</v>
      </c>
      <c r="I119" s="45">
        <v>31.132000000000001</v>
      </c>
      <c r="J119" s="98"/>
      <c r="K119" s="98"/>
      <c r="L119" s="98">
        <f t="shared" si="0"/>
        <v>0</v>
      </c>
      <c r="M119" s="98"/>
      <c r="N119" s="98"/>
      <c r="O119" s="98"/>
    </row>
    <row r="120" spans="1:15" x14ac:dyDescent="0.25">
      <c r="A120" s="42" t="s">
        <v>78</v>
      </c>
      <c r="B120" s="42" t="s">
        <v>58</v>
      </c>
      <c r="C120" s="43" t="s">
        <v>73</v>
      </c>
      <c r="D120" s="101" t="s">
        <v>74</v>
      </c>
      <c r="E120" s="101"/>
      <c r="F120" s="101"/>
      <c r="G120" s="101"/>
      <c r="H120" s="44" t="s">
        <v>68</v>
      </c>
      <c r="I120" s="45">
        <v>31.132000000000001</v>
      </c>
      <c r="J120" s="98"/>
      <c r="K120" s="98"/>
      <c r="L120" s="98">
        <f t="shared" si="0"/>
        <v>0</v>
      </c>
      <c r="M120" s="98"/>
      <c r="N120" s="98"/>
      <c r="O120" s="98"/>
    </row>
    <row r="121" spans="1:15" x14ac:dyDescent="0.25">
      <c r="A121" s="42" t="s">
        <v>83</v>
      </c>
      <c r="B121" s="42" t="s">
        <v>58</v>
      </c>
      <c r="C121" s="43" t="s">
        <v>76</v>
      </c>
      <c r="D121" s="101" t="s">
        <v>77</v>
      </c>
      <c r="E121" s="101"/>
      <c r="F121" s="101"/>
      <c r="G121" s="101"/>
      <c r="H121" s="44" t="s">
        <v>68</v>
      </c>
      <c r="I121" s="45">
        <v>61.74</v>
      </c>
      <c r="J121" s="98"/>
      <c r="K121" s="98"/>
      <c r="L121" s="98">
        <f t="shared" si="0"/>
        <v>0</v>
      </c>
      <c r="M121" s="98"/>
      <c r="N121" s="98"/>
      <c r="O121" s="98"/>
    </row>
    <row r="122" spans="1:15" x14ac:dyDescent="0.25">
      <c r="A122" s="46" t="s">
        <v>86</v>
      </c>
      <c r="B122" s="46" t="s">
        <v>79</v>
      </c>
      <c r="C122" s="47" t="s">
        <v>80</v>
      </c>
      <c r="D122" s="96" t="s">
        <v>81</v>
      </c>
      <c r="E122" s="96"/>
      <c r="F122" s="96"/>
      <c r="G122" s="96"/>
      <c r="H122" s="48" t="s">
        <v>82</v>
      </c>
      <c r="I122" s="49">
        <v>59.563000000000002</v>
      </c>
      <c r="J122" s="97"/>
      <c r="K122" s="97"/>
      <c r="L122" s="97">
        <f t="shared" si="0"/>
        <v>0</v>
      </c>
      <c r="M122" s="98"/>
      <c r="N122" s="98"/>
      <c r="O122" s="98"/>
    </row>
    <row r="123" spans="1:15" x14ac:dyDescent="0.25">
      <c r="A123" s="46" t="s">
        <v>89</v>
      </c>
      <c r="B123" s="46" t="s">
        <v>79</v>
      </c>
      <c r="C123" s="47" t="s">
        <v>84</v>
      </c>
      <c r="D123" s="96" t="s">
        <v>85</v>
      </c>
      <c r="E123" s="96"/>
      <c r="F123" s="96"/>
      <c r="G123" s="96"/>
      <c r="H123" s="48" t="s">
        <v>82</v>
      </c>
      <c r="I123" s="49">
        <v>8.3849999999999998</v>
      </c>
      <c r="J123" s="97"/>
      <c r="K123" s="97"/>
      <c r="L123" s="97">
        <f t="shared" si="0"/>
        <v>0</v>
      </c>
      <c r="M123" s="98"/>
      <c r="N123" s="98"/>
      <c r="O123" s="98"/>
    </row>
    <row r="124" spans="1:15" x14ac:dyDescent="0.25">
      <c r="A124" s="42" t="s">
        <v>112</v>
      </c>
      <c r="B124" s="42" t="s">
        <v>58</v>
      </c>
      <c r="C124" s="43" t="s">
        <v>87</v>
      </c>
      <c r="D124" s="101" t="s">
        <v>88</v>
      </c>
      <c r="E124" s="101"/>
      <c r="F124" s="101"/>
      <c r="G124" s="101"/>
      <c r="H124" s="44" t="s">
        <v>61</v>
      </c>
      <c r="I124" s="45">
        <v>400</v>
      </c>
      <c r="J124" s="98"/>
      <c r="K124" s="98"/>
      <c r="L124" s="98">
        <f t="shared" si="0"/>
        <v>0</v>
      </c>
      <c r="M124" s="98"/>
      <c r="N124" s="98"/>
      <c r="O124" s="98"/>
    </row>
    <row r="125" spans="1:15" ht="15.75" x14ac:dyDescent="0.3">
      <c r="A125" s="39"/>
      <c r="B125" s="41" t="s">
        <v>43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99">
        <f>BI125</f>
        <v>0</v>
      </c>
      <c r="M125" s="100"/>
      <c r="N125" s="100"/>
      <c r="O125" s="100"/>
    </row>
    <row r="126" spans="1:15" x14ac:dyDescent="0.25">
      <c r="A126" s="42" t="s">
        <v>113</v>
      </c>
      <c r="B126" s="42" t="s">
        <v>58</v>
      </c>
      <c r="C126" s="43" t="s">
        <v>90</v>
      </c>
      <c r="D126" s="101" t="s">
        <v>114</v>
      </c>
      <c r="E126" s="101"/>
      <c r="F126" s="101"/>
      <c r="G126" s="101"/>
      <c r="H126" s="44" t="s">
        <v>92</v>
      </c>
      <c r="I126" s="45">
        <v>1</v>
      </c>
      <c r="J126" s="98"/>
      <c r="K126" s="98"/>
      <c r="L126" s="98">
        <f>ROUND(J126*I126,3)</f>
        <v>0</v>
      </c>
      <c r="M126" s="98"/>
      <c r="N126" s="98"/>
      <c r="O126" s="98"/>
    </row>
    <row r="127" spans="1:15" ht="15.75" x14ac:dyDescent="0.3">
      <c r="A127" s="39"/>
      <c r="B127" s="41" t="s">
        <v>45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99">
        <f>BI127</f>
        <v>0</v>
      </c>
      <c r="M127" s="100"/>
      <c r="N127" s="100"/>
      <c r="O127" s="100"/>
    </row>
    <row r="128" spans="1:15" x14ac:dyDescent="0.25">
      <c r="A128" s="42" t="s">
        <v>115</v>
      </c>
      <c r="B128" s="42" t="s">
        <v>58</v>
      </c>
      <c r="C128" s="43" t="s">
        <v>97</v>
      </c>
      <c r="D128" s="101" t="s">
        <v>98</v>
      </c>
      <c r="E128" s="101"/>
      <c r="F128" s="101"/>
      <c r="G128" s="101"/>
      <c r="H128" s="44" t="s">
        <v>61</v>
      </c>
      <c r="I128" s="45">
        <v>176.4</v>
      </c>
      <c r="J128" s="98"/>
      <c r="K128" s="98"/>
      <c r="L128" s="98">
        <f>ROUND(J128*I128,3)</f>
        <v>0</v>
      </c>
      <c r="M128" s="98"/>
      <c r="N128" s="98"/>
      <c r="O128" s="98"/>
    </row>
    <row r="129" spans="1:15" ht="39" customHeight="1" x14ac:dyDescent="0.25">
      <c r="A129" s="46" t="s">
        <v>102</v>
      </c>
      <c r="B129" s="46" t="s">
        <v>79</v>
      </c>
      <c r="C129" s="47" t="s">
        <v>116</v>
      </c>
      <c r="D129" s="96" t="s">
        <v>117</v>
      </c>
      <c r="E129" s="96"/>
      <c r="F129" s="96"/>
      <c r="G129" s="96"/>
      <c r="H129" s="48" t="s">
        <v>61</v>
      </c>
      <c r="I129" s="49">
        <v>176.4</v>
      </c>
      <c r="J129" s="97"/>
      <c r="K129" s="97"/>
      <c r="L129" s="97">
        <f>ROUND(J129*I129,3)</f>
        <v>0</v>
      </c>
      <c r="M129" s="98"/>
      <c r="N129" s="98"/>
      <c r="O129" s="98"/>
    </row>
    <row r="130" spans="1:15" ht="15.75" x14ac:dyDescent="0.3">
      <c r="A130" s="39"/>
      <c r="B130" s="41" t="s">
        <v>46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99">
        <f>BI130</f>
        <v>0</v>
      </c>
      <c r="M130" s="100"/>
      <c r="N130" s="100"/>
      <c r="O130" s="100"/>
    </row>
    <row r="131" spans="1:15" x14ac:dyDescent="0.25">
      <c r="A131" s="42" t="s">
        <v>106</v>
      </c>
      <c r="B131" s="42" t="s">
        <v>58</v>
      </c>
      <c r="C131" s="43" t="s">
        <v>118</v>
      </c>
      <c r="D131" s="101" t="s">
        <v>119</v>
      </c>
      <c r="E131" s="101"/>
      <c r="F131" s="101"/>
      <c r="G131" s="101"/>
      <c r="H131" s="44" t="s">
        <v>105</v>
      </c>
      <c r="I131" s="45">
        <v>2</v>
      </c>
      <c r="J131" s="98"/>
      <c r="K131" s="98"/>
      <c r="L131" s="98">
        <f t="shared" ref="L131:L138" si="1">ROUND(J131*I131,3)</f>
        <v>0</v>
      </c>
      <c r="M131" s="98"/>
      <c r="N131" s="98"/>
      <c r="O131" s="98"/>
    </row>
    <row r="132" spans="1:15" x14ac:dyDescent="0.25">
      <c r="A132" s="42" t="s">
        <v>120</v>
      </c>
      <c r="B132" s="42" t="s">
        <v>58</v>
      </c>
      <c r="C132" s="43" t="s">
        <v>103</v>
      </c>
      <c r="D132" s="101" t="s">
        <v>104</v>
      </c>
      <c r="E132" s="101"/>
      <c r="F132" s="101"/>
      <c r="G132" s="101"/>
      <c r="H132" s="44" t="s">
        <v>105</v>
      </c>
      <c r="I132" s="45">
        <v>168</v>
      </c>
      <c r="J132" s="98"/>
      <c r="K132" s="98"/>
      <c r="L132" s="98">
        <f t="shared" si="1"/>
        <v>0</v>
      </c>
      <c r="M132" s="98"/>
      <c r="N132" s="98"/>
      <c r="O132" s="98"/>
    </row>
    <row r="133" spans="1:15" ht="33" customHeight="1" x14ac:dyDescent="0.25">
      <c r="A133" s="46" t="s">
        <v>121</v>
      </c>
      <c r="B133" s="46" t="s">
        <v>79</v>
      </c>
      <c r="C133" s="47" t="s">
        <v>107</v>
      </c>
      <c r="D133" s="96" t="s">
        <v>108</v>
      </c>
      <c r="E133" s="96"/>
      <c r="F133" s="96"/>
      <c r="G133" s="96"/>
      <c r="H133" s="48" t="s">
        <v>92</v>
      </c>
      <c r="I133" s="49">
        <v>168</v>
      </c>
      <c r="J133" s="97"/>
      <c r="K133" s="97"/>
      <c r="L133" s="97">
        <f t="shared" si="1"/>
        <v>0</v>
      </c>
      <c r="M133" s="98"/>
      <c r="N133" s="98"/>
      <c r="O133" s="98"/>
    </row>
    <row r="134" spans="1:15" x14ac:dyDescent="0.25">
      <c r="A134" s="42" t="s">
        <v>122</v>
      </c>
      <c r="B134" s="42" t="s">
        <v>58</v>
      </c>
      <c r="C134" s="43" t="s">
        <v>123</v>
      </c>
      <c r="D134" s="101" t="s">
        <v>124</v>
      </c>
      <c r="E134" s="101"/>
      <c r="F134" s="101"/>
      <c r="G134" s="101"/>
      <c r="H134" s="44" t="s">
        <v>92</v>
      </c>
      <c r="I134" s="45">
        <v>2</v>
      </c>
      <c r="J134" s="98"/>
      <c r="K134" s="98"/>
      <c r="L134" s="98">
        <f t="shared" si="1"/>
        <v>0</v>
      </c>
      <c r="M134" s="98"/>
      <c r="N134" s="98"/>
      <c r="O134" s="98"/>
    </row>
    <row r="135" spans="1:15" x14ac:dyDescent="0.25">
      <c r="A135" s="46" t="s">
        <v>125</v>
      </c>
      <c r="B135" s="46" t="s">
        <v>79</v>
      </c>
      <c r="C135" s="47" t="s">
        <v>126</v>
      </c>
      <c r="D135" s="96" t="s">
        <v>127</v>
      </c>
      <c r="E135" s="96"/>
      <c r="F135" s="96"/>
      <c r="G135" s="96"/>
      <c r="H135" s="48" t="s">
        <v>92</v>
      </c>
      <c r="I135" s="49">
        <v>2</v>
      </c>
      <c r="J135" s="97"/>
      <c r="K135" s="97"/>
      <c r="L135" s="97">
        <f t="shared" si="1"/>
        <v>0</v>
      </c>
      <c r="M135" s="98"/>
      <c r="N135" s="98"/>
      <c r="O135" s="98"/>
    </row>
    <row r="136" spans="1:15" x14ac:dyDescent="0.25">
      <c r="A136" s="42" t="s">
        <v>128</v>
      </c>
      <c r="B136" s="42" t="s">
        <v>58</v>
      </c>
      <c r="C136" s="43" t="s">
        <v>129</v>
      </c>
      <c r="D136" s="101" t="s">
        <v>130</v>
      </c>
      <c r="E136" s="101"/>
      <c r="F136" s="101"/>
      <c r="G136" s="101"/>
      <c r="H136" s="44" t="s">
        <v>92</v>
      </c>
      <c r="I136" s="45">
        <v>5</v>
      </c>
      <c r="J136" s="98"/>
      <c r="K136" s="98"/>
      <c r="L136" s="98">
        <f t="shared" si="1"/>
        <v>0</v>
      </c>
      <c r="M136" s="98"/>
      <c r="N136" s="98"/>
      <c r="O136" s="98"/>
    </row>
    <row r="137" spans="1:15" ht="42.95" customHeight="1" x14ac:dyDescent="0.25">
      <c r="A137" s="46" t="s">
        <v>131</v>
      </c>
      <c r="B137" s="46" t="s">
        <v>79</v>
      </c>
      <c r="C137" s="47" t="s">
        <v>132</v>
      </c>
      <c r="D137" s="96" t="s">
        <v>133</v>
      </c>
      <c r="E137" s="96"/>
      <c r="F137" s="96"/>
      <c r="G137" s="96"/>
      <c r="H137" s="48" t="s">
        <v>92</v>
      </c>
      <c r="I137" s="49">
        <v>5</v>
      </c>
      <c r="J137" s="97"/>
      <c r="K137" s="97"/>
      <c r="L137" s="97">
        <f t="shared" si="1"/>
        <v>0</v>
      </c>
      <c r="M137" s="98"/>
      <c r="N137" s="98"/>
      <c r="O137" s="98"/>
    </row>
    <row r="138" spans="1:15" x14ac:dyDescent="0.25">
      <c r="A138" s="42" t="s">
        <v>69</v>
      </c>
      <c r="B138" s="42" t="s">
        <v>58</v>
      </c>
      <c r="C138" s="43" t="s">
        <v>134</v>
      </c>
      <c r="D138" s="101" t="s">
        <v>135</v>
      </c>
      <c r="E138" s="101"/>
      <c r="F138" s="101"/>
      <c r="G138" s="101"/>
      <c r="H138" s="44" t="s">
        <v>68</v>
      </c>
      <c r="I138" s="45">
        <v>5.7</v>
      </c>
      <c r="J138" s="98"/>
      <c r="K138" s="98"/>
      <c r="L138" s="98">
        <f t="shared" si="1"/>
        <v>0</v>
      </c>
      <c r="M138" s="98"/>
      <c r="N138" s="98"/>
      <c r="O138" s="98"/>
    </row>
    <row r="139" spans="1:15" ht="18" x14ac:dyDescent="0.35">
      <c r="A139" s="39"/>
      <c r="B139" s="40" t="s">
        <v>110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126">
        <f>BI139</f>
        <v>0</v>
      </c>
      <c r="M139" s="127"/>
      <c r="N139" s="127"/>
      <c r="O139" s="127"/>
    </row>
    <row r="140" spans="1:15" ht="15.75" x14ac:dyDescent="0.3">
      <c r="A140" s="39"/>
      <c r="B140" s="41" t="s">
        <v>111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104">
        <f>BI140</f>
        <v>0</v>
      </c>
      <c r="M140" s="105"/>
      <c r="N140" s="105"/>
      <c r="O140" s="105"/>
    </row>
    <row r="141" spans="1:15" x14ac:dyDescent="0.25">
      <c r="A141" s="42" t="s">
        <v>65</v>
      </c>
      <c r="B141" s="42" t="s">
        <v>58</v>
      </c>
      <c r="C141" s="43" t="s">
        <v>136</v>
      </c>
      <c r="D141" s="101" t="s">
        <v>137</v>
      </c>
      <c r="E141" s="101"/>
      <c r="F141" s="101"/>
      <c r="G141" s="101"/>
      <c r="H141" s="44" t="s">
        <v>105</v>
      </c>
      <c r="I141" s="45">
        <v>41</v>
      </c>
      <c r="J141" s="98"/>
      <c r="K141" s="98"/>
      <c r="L141" s="98">
        <f>ROUND(J141*I141,3)</f>
        <v>0</v>
      </c>
      <c r="M141" s="98"/>
      <c r="N141" s="98"/>
      <c r="O141" s="98"/>
    </row>
    <row r="142" spans="1:1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</sheetData>
  <mergeCells count="125">
    <mergeCell ref="M11:N11"/>
    <mergeCell ref="M12:N12"/>
    <mergeCell ref="M14:N14"/>
    <mergeCell ref="M15:N15"/>
    <mergeCell ref="M17:N17"/>
    <mergeCell ref="M18:N18"/>
    <mergeCell ref="A1:O1"/>
    <mergeCell ref="D3:N3"/>
    <mergeCell ref="D4:N4"/>
    <mergeCell ref="M6:N6"/>
    <mergeCell ref="M8:N8"/>
    <mergeCell ref="M9:N9"/>
    <mergeCell ref="F30:H30"/>
    <mergeCell ref="K30:N30"/>
    <mergeCell ref="F31:H31"/>
    <mergeCell ref="K31:N31"/>
    <mergeCell ref="F32:H32"/>
    <mergeCell ref="K32:N32"/>
    <mergeCell ref="C21:J21"/>
    <mergeCell ref="K24:N24"/>
    <mergeCell ref="K25:N25"/>
    <mergeCell ref="K27:N27"/>
    <mergeCell ref="F29:H29"/>
    <mergeCell ref="K29:N29"/>
    <mergeCell ref="K78:N78"/>
    <mergeCell ref="K80:O80"/>
    <mergeCell ref="K81:O81"/>
    <mergeCell ref="A83:E83"/>
    <mergeCell ref="L83:O83"/>
    <mergeCell ref="L85:O85"/>
    <mergeCell ref="F33:H33"/>
    <mergeCell ref="K33:N33"/>
    <mergeCell ref="J35:N35"/>
    <mergeCell ref="A73:O73"/>
    <mergeCell ref="D75:N75"/>
    <mergeCell ref="D76:N76"/>
    <mergeCell ref="L92:O92"/>
    <mergeCell ref="L94:O94"/>
    <mergeCell ref="J96:O96"/>
    <mergeCell ref="A102:O102"/>
    <mergeCell ref="D104:N104"/>
    <mergeCell ref="D105:N105"/>
    <mergeCell ref="L86:O86"/>
    <mergeCell ref="L87:O87"/>
    <mergeCell ref="L88:O88"/>
    <mergeCell ref="L89:O89"/>
    <mergeCell ref="L90:O90"/>
    <mergeCell ref="L91:O91"/>
    <mergeCell ref="L113:O113"/>
    <mergeCell ref="L114:O114"/>
    <mergeCell ref="L115:O115"/>
    <mergeCell ref="D116:G116"/>
    <mergeCell ref="J116:K116"/>
    <mergeCell ref="L116:O116"/>
    <mergeCell ref="K107:N107"/>
    <mergeCell ref="K109:O109"/>
    <mergeCell ref="K110:O110"/>
    <mergeCell ref="D112:G112"/>
    <mergeCell ref="J112:K112"/>
    <mergeCell ref="L112:O112"/>
    <mergeCell ref="D119:G119"/>
    <mergeCell ref="J119:K119"/>
    <mergeCell ref="L119:O119"/>
    <mergeCell ref="D120:G120"/>
    <mergeCell ref="J120:K120"/>
    <mergeCell ref="L120:O120"/>
    <mergeCell ref="D117:G117"/>
    <mergeCell ref="J117:K117"/>
    <mergeCell ref="L117:O117"/>
    <mergeCell ref="D118:G118"/>
    <mergeCell ref="J118:K118"/>
    <mergeCell ref="L118:O118"/>
    <mergeCell ref="D123:G123"/>
    <mergeCell ref="J123:K123"/>
    <mergeCell ref="L123:O123"/>
    <mergeCell ref="D124:G124"/>
    <mergeCell ref="J124:K124"/>
    <mergeCell ref="L124:O124"/>
    <mergeCell ref="D121:G121"/>
    <mergeCell ref="J121:K121"/>
    <mergeCell ref="L121:O121"/>
    <mergeCell ref="D122:G122"/>
    <mergeCell ref="J122:K122"/>
    <mergeCell ref="L122:O122"/>
    <mergeCell ref="D129:G129"/>
    <mergeCell ref="J129:K129"/>
    <mergeCell ref="L129:O129"/>
    <mergeCell ref="L130:O130"/>
    <mergeCell ref="D131:G131"/>
    <mergeCell ref="J131:K131"/>
    <mergeCell ref="L131:O131"/>
    <mergeCell ref="L125:O125"/>
    <mergeCell ref="D126:G126"/>
    <mergeCell ref="J126:K126"/>
    <mergeCell ref="L126:O126"/>
    <mergeCell ref="L127:O127"/>
    <mergeCell ref="D128:G128"/>
    <mergeCell ref="J128:K128"/>
    <mergeCell ref="L128:O128"/>
    <mergeCell ref="D134:G134"/>
    <mergeCell ref="J134:K134"/>
    <mergeCell ref="L134:O134"/>
    <mergeCell ref="D135:G135"/>
    <mergeCell ref="J135:K135"/>
    <mergeCell ref="L135:O135"/>
    <mergeCell ref="D132:G132"/>
    <mergeCell ref="J132:K132"/>
    <mergeCell ref="L132:O132"/>
    <mergeCell ref="D133:G133"/>
    <mergeCell ref="J133:K133"/>
    <mergeCell ref="L133:O133"/>
    <mergeCell ref="D138:G138"/>
    <mergeCell ref="J138:K138"/>
    <mergeCell ref="L138:O138"/>
    <mergeCell ref="L139:O139"/>
    <mergeCell ref="L140:O140"/>
    <mergeCell ref="D141:G141"/>
    <mergeCell ref="J141:K141"/>
    <mergeCell ref="L141:O141"/>
    <mergeCell ref="D136:G136"/>
    <mergeCell ref="J136:K136"/>
    <mergeCell ref="L136:O136"/>
    <mergeCell ref="D137:G137"/>
    <mergeCell ref="J137:K137"/>
    <mergeCell ref="L137:O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Rekapitulácia stavby</vt:lpstr>
      <vt:lpstr>Parkovisko</vt:lpstr>
      <vt:lpstr>Okolie kostola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CPK</dc:creator>
  <cp:lastModifiedBy>KÖVESDIOVÁ Priska</cp:lastModifiedBy>
  <dcterms:created xsi:type="dcterms:W3CDTF">2019-08-05T10:37:12Z</dcterms:created>
  <dcterms:modified xsi:type="dcterms:W3CDTF">2019-08-07T10:50:37Z</dcterms:modified>
</cp:coreProperties>
</file>